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25320" windowHeight="12210"/>
  </bookViews>
  <sheets>
    <sheet name="kneza trpimira" sheetId="1" r:id="rId1"/>
  </sheets>
  <externalReferences>
    <externalReference r:id="rId2"/>
  </externalReferences>
  <definedNames>
    <definedName name="_Toc15114738" localSheetId="0">'kneza trpimira'!#REF!</definedName>
    <definedName name="_xlnm.Print_Titles" localSheetId="0">'kneza trpimira'!$5:$5</definedName>
    <definedName name="OLE_LINK1" localSheetId="0">'kneza trpimira'!#REF!</definedName>
    <definedName name="_xlnm.Print_Area" localSheetId="0">'kneza trpimira'!$A$2:$F$49</definedName>
  </definedNames>
  <calcPr calcId="144525"/>
</workbook>
</file>

<file path=xl/calcChain.xml><?xml version="1.0" encoding="utf-8"?>
<calcChain xmlns="http://schemas.openxmlformats.org/spreadsheetml/2006/main">
  <c r="D27" i="1" l="1"/>
  <c r="D35" i="1" s="1"/>
  <c r="D17" i="1"/>
  <c r="D29" i="1"/>
  <c r="D19" i="1" l="1"/>
  <c r="F19" i="1" s="1"/>
  <c r="F9" i="1"/>
  <c r="F11" i="1" s="1"/>
  <c r="F41" i="1" s="1"/>
  <c r="F15" i="1"/>
  <c r="F17" i="1"/>
  <c r="F27" i="1"/>
  <c r="F29" i="1"/>
  <c r="D31" i="1"/>
  <c r="F31" i="1" s="1"/>
  <c r="F33" i="1"/>
  <c r="F35" i="1"/>
  <c r="F37" i="1" l="1"/>
  <c r="F43" i="1" s="1"/>
  <c r="D21" i="1"/>
  <c r="F21" i="1" s="1"/>
  <c r="F23" i="1" s="1"/>
  <c r="F42" i="1" l="1"/>
  <c r="F46" i="1" s="1"/>
  <c r="F47" i="1" l="1"/>
  <c r="F48" i="1" s="1"/>
</calcChain>
</file>

<file path=xl/sharedStrings.xml><?xml version="1.0" encoding="utf-8"?>
<sst xmlns="http://schemas.openxmlformats.org/spreadsheetml/2006/main" count="57" uniqueCount="50">
  <si>
    <t>Napomena :
obračun radova građevinska knjiga</t>
  </si>
  <si>
    <t>Sveukupno</t>
  </si>
  <si>
    <t>Pdv</t>
  </si>
  <si>
    <t>Ukupno :</t>
  </si>
  <si>
    <r>
      <t>m</t>
    </r>
    <r>
      <rPr>
        <vertAlign val="superscript"/>
        <sz val="10"/>
        <rFont val="Arial"/>
        <family val="2"/>
        <charset val="238"/>
      </rPr>
      <t>3</t>
    </r>
  </si>
  <si>
    <t>3.4.</t>
  </si>
  <si>
    <r>
      <t>m</t>
    </r>
    <r>
      <rPr>
        <vertAlign val="superscript"/>
        <sz val="10"/>
        <rFont val="Arial"/>
        <family val="2"/>
      </rPr>
      <t>2</t>
    </r>
  </si>
  <si>
    <t>Izrada habajućeg sloja kolnika od asfaltbetona AC11surf 50/70 AG2 debljine 5.0cm . Radovi obuhvaćaju nabavu materijala, proizvodnju mješavine i prijevoz do mjesta ugradnje, ugradnju i valjanje do potrebne zbijenosti.
  Obračun radova:
Ovaj rad se mjeri i obračunava u kvadratnim metrima  gornje površine stvarno položenog sloja.</t>
  </si>
  <si>
    <t>t</t>
  </si>
  <si>
    <t xml:space="preserve">Izrada izravnavajućega  sloja od AC16 base 50/70 AG6, debljine 3,00- 6,00 cm. Ovaj sloj radi se na mjestima ulegnuća postojećega kolnika. Radovi obuhvaćaju nabavu materijala, proizvodnju mješavine, prijevoz do mjesta ugradnje, ugradnju i valjanje iste do potrebne zbijenosti. 
  Obračun radova:
Ovaj rad se mjeri i obračunava u tonama utošenoga materijala . </t>
  </si>
  <si>
    <t>Planiranje i valjanje posteljice do projektiranog modula stišljivosti. Obračun po m2 izvedene podloge.</t>
  </si>
  <si>
    <t>Izrada nosivog sloja od mehanički stabiliziranog drobljenog kamenog materijala debljine25,00 cm. Rad obuhvaća dobavu, transport i ugradnju drobljenog kamenog materijala veličine zrna 0-60 mm u nosivi sloj prema projektu. Ovaj sloj se može raditi tek kada nadzorni inženjer primi posteljicu u pogledu ravnosti, projektiranih nagiba i pravilno izvedene odvodnje. Zahtjevi kvalitete za ugrađeni nosivi sloj: stupanj zbijenosti u odnosu na modificirani Proktorov postupak stupanj zbijenosti Sz=100%, Ms=100 MN/m2.
  Obračun radova:
Po  kubičnom metru ugrađenog materijala u zbijenom stanju.</t>
  </si>
  <si>
    <t>Izrada podložnog zamjenskog sloja od drobljenog kamenog materijala ispod temelja zidova.
Sloj drobljenog kamenog materijala  ugrađuju se u debljini od 30 cm. Kriteriji za ocjenu kakvoće zamjenskog sloja: stupanj zbijenosti u odnosu na standardni Proktorov postupak Sz ≥ 100% , a modul stišljivosti mjeren kružnom pločom Ø 30cm Ms ≥ 40 MN/m2. 
  Obračun radova:
Obračun se vrši po kubičnom metru ugrađenog zamjenskog sloja.</t>
  </si>
  <si>
    <t>Špricanje kolnika bitumenskom emulzijom prije nanošenja izravnavajućeg odnosno habajućeg sloja u količini od 0.3 kg/m2. Prethodno je potrebno očistiti kolnik. U cijenu ulazi čišćenje kolnika, nabava i doprema emulzije te sve radnje potrebne za potpuni završetak posla.
  Obračun radova:
Po  kvadratnom metru očišćene i premazane površine.</t>
  </si>
  <si>
    <r>
      <t>m</t>
    </r>
    <r>
      <rPr>
        <vertAlign val="superscript"/>
        <sz val="10"/>
        <rFont val="Arial"/>
        <family val="2"/>
      </rPr>
      <t>3</t>
    </r>
  </si>
  <si>
    <t>Odvoz viška iskopanog materijala na gradsku deponiju ili deponija po izboru ponuditelja ili koristiti matereijal za uređenje terena oko objekta.  Obračun po m3 materijala u sraslom stanju.</t>
  </si>
  <si>
    <t>Odstranjivanje postojeće kolničke konstrukcije uz profilirani rub, prema detaljima iz projekta. Rad obuhvata iskop, utovar materijala u prevozno sredstvo
  Obračun radova:
Po  kubičnom metru iskopanoga  materijala postojeće kolničke konstrukcije.</t>
  </si>
  <si>
    <t>m</t>
  </si>
  <si>
    <t>Zasijecanje rubova oštećenih asfaltnih površina koje se pripremaju za popravak novim asfaltiranjem.Obračun radova po m" ispilanoga kolnika</t>
  </si>
  <si>
    <t>paušal</t>
  </si>
  <si>
    <r>
      <rPr>
        <sz val="10"/>
        <rFont val="Arial"/>
        <family val="2"/>
        <charset val="238"/>
      </rPr>
      <t>Postavljanje privremene prometne signalizacije. Stavka obuhvaća postavljanje svih znakova i opreme prema projektu privremene prometne regulacije. U cijenu je uključen sav potreban rad i materijal za postavljanje znakova, ali i za uklanjanje istih po završetku radova.</t>
    </r>
    <r>
      <rPr>
        <sz val="10"/>
        <rFont val="Times New Roman"/>
        <family val="1"/>
        <charset val="238"/>
      </rPr>
      <t xml:space="preserve">
</t>
    </r>
  </si>
  <si>
    <t>3.1.</t>
  </si>
  <si>
    <t>Cijena</t>
  </si>
  <si>
    <t>Jed.cij.</t>
  </si>
  <si>
    <t>Količina</t>
  </si>
  <si>
    <t>Jed.mj.</t>
  </si>
  <si>
    <t>OPIS RADA</t>
  </si>
  <si>
    <t>Red.br.</t>
  </si>
  <si>
    <t>PRIPREMNI RADOVI</t>
  </si>
  <si>
    <t>1.</t>
  </si>
  <si>
    <t>1.1.</t>
  </si>
  <si>
    <t>PRIPREMNI RADOVI:</t>
  </si>
  <si>
    <t>PRIPREMNI RADOVI UKUPNO:</t>
  </si>
  <si>
    <t>2.</t>
  </si>
  <si>
    <t>ZEMLJANI RADOVI</t>
  </si>
  <si>
    <t>2.1.</t>
  </si>
  <si>
    <t>2.2.</t>
  </si>
  <si>
    <t>2.3.</t>
  </si>
  <si>
    <t>2.4.</t>
  </si>
  <si>
    <t>ZEMLJANI RADOVI UKUPNO:</t>
  </si>
  <si>
    <t>3.</t>
  </si>
  <si>
    <t>KOLNIČKA KONSTRUKCIJA</t>
  </si>
  <si>
    <t>3.2.</t>
  </si>
  <si>
    <t>3.3.</t>
  </si>
  <si>
    <t>3.5.</t>
  </si>
  <si>
    <t>KOLNIČKA KONSTRUKCIJA UKUPNO:</t>
  </si>
  <si>
    <t>REKAPITULACIJA:</t>
  </si>
  <si>
    <t>ZEMLJANI RADOVI:</t>
  </si>
  <si>
    <t>KOLNIČKA KONSTRUKCIJA:</t>
  </si>
  <si>
    <t>Troškovnik radova sanacije Ulice Kneza Trpimira u Gračacu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</si>
</sst>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kn-41A]"/>
  </numFmts>
  <fonts count="19" x14ac:knownFonts="1">
    <font>
      <sz val="10"/>
      <name val="Arial"/>
      <family val="2"/>
      <charset val="238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10"/>
      <name val="Arial"/>
      <family val="2"/>
    </font>
    <font>
      <sz val="11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4"/>
      <name val="Arial"/>
      <family val="2"/>
      <charset val="238"/>
    </font>
    <font>
      <sz val="12"/>
      <name val="Times New Roman"/>
      <family val="1"/>
      <charset val="238"/>
    </font>
    <font>
      <b/>
      <sz val="8"/>
      <color indexed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40"/>
      </patternFill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2" borderId="0"/>
    <xf numFmtId="0" fontId="1" fillId="2" borderId="0" applyNumberFormat="0" applyFont="0" applyBorder="0" applyAlignment="0" applyProtection="0"/>
    <xf numFmtId="0" fontId="4" fillId="0" borderId="0"/>
    <xf numFmtId="0" fontId="4" fillId="0" borderId="0"/>
    <xf numFmtId="0" fontId="2" fillId="0" borderId="0"/>
    <xf numFmtId="0" fontId="4" fillId="3" borderId="0" applyNumberFormat="0" applyFont="0" applyBorder="0" applyAlignment="0" applyProtection="0"/>
    <xf numFmtId="0" fontId="4" fillId="4" borderId="0" applyNumberFormat="0" applyFont="0" applyBorder="0" applyAlignment="0" applyProtection="0">
      <protection locked="0"/>
    </xf>
  </cellStyleXfs>
  <cellXfs count="60">
    <xf numFmtId="0" fontId="0" fillId="2" borderId="0" xfId="0"/>
    <xf numFmtId="0" fontId="1" fillId="2" borderId="0" xfId="1" applyFont="1"/>
    <xf numFmtId="4" fontId="2" fillId="2" borderId="0" xfId="1" applyNumberFormat="1" applyFont="1" applyAlignment="1">
      <alignment horizontal="right"/>
    </xf>
    <xf numFmtId="0" fontId="2" fillId="2" borderId="0" xfId="1" applyFont="1" applyAlignment="1">
      <alignment horizontal="right"/>
    </xf>
    <xf numFmtId="0" fontId="1" fillId="2" borderId="0" xfId="1" applyFont="1" applyAlignment="1">
      <alignment horizontal="center"/>
    </xf>
    <xf numFmtId="0" fontId="1" fillId="0" borderId="0" xfId="1" applyFont="1" applyFill="1"/>
    <xf numFmtId="164" fontId="3" fillId="0" borderId="1" xfId="1" applyNumberFormat="1" applyFont="1" applyFill="1" applyBorder="1" applyAlignment="1">
      <alignment horizontal="right" vertical="center"/>
    </xf>
    <xf numFmtId="2" fontId="3" fillId="0" borderId="2" xfId="1" applyNumberFormat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0" fontId="5" fillId="0" borderId="0" xfId="1" applyFont="1" applyFill="1"/>
    <xf numFmtId="0" fontId="6" fillId="0" borderId="2" xfId="1" applyFont="1" applyFill="1" applyBorder="1" applyAlignment="1">
      <alignment horizontal="right" vertical="center"/>
    </xf>
    <xf numFmtId="4" fontId="6" fillId="0" borderId="3" xfId="0" applyNumberFormat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right"/>
    </xf>
    <xf numFmtId="0" fontId="8" fillId="0" borderId="0" xfId="1" applyFont="1" applyFill="1" applyBorder="1" applyAlignment="1">
      <alignment horizontal="center" vertical="top"/>
    </xf>
    <xf numFmtId="164" fontId="2" fillId="0" borderId="2" xfId="1" applyNumberFormat="1" applyFont="1" applyFill="1" applyBorder="1" applyAlignment="1" applyProtection="1">
      <alignment horizontal="right"/>
      <protection locked="0"/>
    </xf>
    <xf numFmtId="0" fontId="2" fillId="0" borderId="2" xfId="1" applyFont="1" applyFill="1" applyBorder="1" applyAlignment="1">
      <alignment horizontal="right"/>
    </xf>
    <xf numFmtId="0" fontId="2" fillId="5" borderId="2" xfId="0" applyFont="1" applyFill="1" applyBorder="1" applyAlignment="1">
      <alignment horizontal="left" vertical="top" wrapText="1"/>
    </xf>
    <xf numFmtId="0" fontId="9" fillId="0" borderId="2" xfId="1" applyFont="1" applyFill="1" applyBorder="1" applyAlignment="1">
      <alignment horizontal="center" vertical="top"/>
    </xf>
    <xf numFmtId="0" fontId="1" fillId="6" borderId="0" xfId="1" applyFont="1" applyFill="1"/>
    <xf numFmtId="164" fontId="1" fillId="0" borderId="0" xfId="1" applyNumberFormat="1" applyFont="1" applyFill="1" applyBorder="1" applyAlignment="1">
      <alignment horizontal="right"/>
    </xf>
    <xf numFmtId="164" fontId="1" fillId="0" borderId="0" xfId="1" applyNumberFormat="1" applyFont="1" applyFill="1" applyBorder="1" applyAlignment="1" applyProtection="1">
      <alignment horizontal="right"/>
      <protection locked="0"/>
    </xf>
    <xf numFmtId="2" fontId="1" fillId="0" borderId="0" xfId="1" applyNumberFormat="1" applyFont="1" applyFill="1" applyBorder="1" applyAlignment="1">
      <alignment horizontal="right"/>
    </xf>
    <xf numFmtId="0" fontId="1" fillId="0" borderId="0" xfId="1" applyFont="1" applyFill="1" applyBorder="1" applyAlignment="1">
      <alignment horizontal="right"/>
    </xf>
    <xf numFmtId="0" fontId="2" fillId="5" borderId="0" xfId="0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horizontal="justify" vertical="top" wrapText="1"/>
    </xf>
    <xf numFmtId="0" fontId="12" fillId="0" borderId="0" xfId="0" applyFont="1" applyFill="1" applyBorder="1" applyAlignment="1" applyProtection="1">
      <alignment horizontal="justify" vertical="top"/>
      <protection locked="0"/>
    </xf>
    <xf numFmtId="0" fontId="13" fillId="0" borderId="0" xfId="0" applyFont="1" applyFill="1" applyBorder="1" applyAlignment="1" applyProtection="1">
      <alignment horizontal="justify" vertical="top"/>
      <protection locked="0"/>
    </xf>
    <xf numFmtId="4" fontId="14" fillId="0" borderId="0" xfId="0" applyNumberFormat="1" applyFont="1" applyFill="1" applyBorder="1" applyAlignment="1" applyProtection="1">
      <alignment horizontal="right"/>
      <protection locked="0"/>
    </xf>
    <xf numFmtId="4" fontId="3" fillId="7" borderId="5" xfId="1" applyNumberFormat="1" applyFont="1" applyFill="1" applyBorder="1" applyAlignment="1">
      <alignment horizontal="center" vertical="center"/>
    </xf>
    <xf numFmtId="0" fontId="3" fillId="7" borderId="6" xfId="1" applyFont="1" applyFill="1" applyBorder="1" applyAlignment="1">
      <alignment horizontal="center" vertical="center"/>
    </xf>
    <xf numFmtId="0" fontId="7" fillId="7" borderId="7" xfId="1" applyFont="1" applyFill="1" applyBorder="1" applyAlignment="1">
      <alignment horizontal="center" vertical="center"/>
    </xf>
    <xf numFmtId="0" fontId="7" fillId="7" borderId="8" xfId="1" applyFont="1" applyFill="1" applyBorder="1" applyAlignment="1">
      <alignment horizontal="center" vertical="center"/>
    </xf>
    <xf numFmtId="0" fontId="4" fillId="0" borderId="0" xfId="2" applyFont="1"/>
    <xf numFmtId="2" fontId="4" fillId="0" borderId="0" xfId="2" applyNumberFormat="1" applyAlignment="1"/>
    <xf numFmtId="0" fontId="17" fillId="0" borderId="0" xfId="2" applyFont="1" applyBorder="1"/>
    <xf numFmtId="4" fontId="2" fillId="0" borderId="0" xfId="1" applyNumberFormat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0" fontId="1" fillId="0" borderId="0" xfId="1" applyFont="1" applyFill="1" applyAlignment="1">
      <alignment horizontal="center"/>
    </xf>
    <xf numFmtId="0" fontId="7" fillId="8" borderId="4" xfId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horizontal="center" vertical="center"/>
    </xf>
    <xf numFmtId="0" fontId="3" fillId="8" borderId="4" xfId="1" applyFont="1" applyFill="1" applyBorder="1" applyAlignment="1">
      <alignment horizontal="center" vertical="center"/>
    </xf>
    <xf numFmtId="4" fontId="3" fillId="8" borderId="4" xfId="1" applyNumberFormat="1" applyFont="1" applyFill="1" applyBorder="1" applyAlignment="1">
      <alignment horizontal="center" vertical="center"/>
    </xf>
    <xf numFmtId="0" fontId="3" fillId="8" borderId="2" xfId="1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top" wrapText="1"/>
    </xf>
    <xf numFmtId="164" fontId="9" fillId="0" borderId="2" xfId="1" applyNumberFormat="1" applyFont="1" applyFill="1" applyBorder="1" applyAlignment="1">
      <alignment horizontal="right"/>
    </xf>
    <xf numFmtId="0" fontId="1" fillId="2" borderId="0" xfId="1" applyFont="1" applyBorder="1"/>
    <xf numFmtId="4" fontId="2" fillId="0" borderId="2" xfId="1" applyNumberFormat="1" applyFont="1" applyFill="1" applyBorder="1" applyAlignment="1">
      <alignment horizontal="right"/>
    </xf>
    <xf numFmtId="4" fontId="3" fillId="7" borderId="6" xfId="1" applyNumberFormat="1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right" vertical="center"/>
    </xf>
    <xf numFmtId="0" fontId="16" fillId="0" borderId="0" xfId="2" applyFont="1" applyBorder="1" applyAlignment="1">
      <alignment horizontal="center" vertical="center" wrapText="1"/>
    </xf>
    <xf numFmtId="0" fontId="4" fillId="0" borderId="0" xfId="2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top" wrapText="1"/>
    </xf>
    <xf numFmtId="0" fontId="17" fillId="0" borderId="4" xfId="2" applyFont="1" applyBorder="1" applyAlignment="1">
      <alignment horizontal="justify" vertical="top" wrapText="1"/>
    </xf>
    <xf numFmtId="2" fontId="15" fillId="0" borderId="4" xfId="2" applyNumberFormat="1" applyFont="1" applyBorder="1" applyAlignment="1">
      <alignment horizontal="center" vertical="center" wrapText="1"/>
    </xf>
    <xf numFmtId="4" fontId="15" fillId="0" borderId="4" xfId="2" applyNumberFormat="1" applyFont="1" applyBorder="1" applyAlignment="1">
      <alignment horizontal="center" vertical="center" wrapText="1"/>
    </xf>
    <xf numFmtId="4" fontId="15" fillId="0" borderId="4" xfId="2" applyNumberFormat="1" applyFont="1" applyFill="1" applyBorder="1" applyAlignment="1">
      <alignment horizontal="center" vertical="center"/>
    </xf>
    <xf numFmtId="0" fontId="16" fillId="0" borderId="9" xfId="2" applyFont="1" applyBorder="1" applyAlignment="1">
      <alignment horizontal="center" vertical="center" wrapText="1"/>
    </xf>
    <xf numFmtId="0" fontId="4" fillId="0" borderId="9" xfId="2" applyBorder="1" applyAlignment="1">
      <alignment horizontal="center" vertical="center" wrapText="1"/>
    </xf>
  </cellXfs>
  <cellStyles count="7">
    <cellStyle name="Normal 7" xfId="3"/>
    <cellStyle name="Normal_VLAšKA 69-A,B,C,D (2)" xfId="4"/>
    <cellStyle name="Normalno" xfId="0" builtinId="0"/>
    <cellStyle name="Obično 3" xfId="2"/>
    <cellStyle name="PREDG" xfId="5"/>
    <cellStyle name="REKAPITULACIJA" xfId="6"/>
    <cellStyle name="STAVKE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2276475</xdr:colOff>
      <xdr:row>0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2" name="Text Box 10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1219200" y="0"/>
          <a:ext cx="2438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PRIKAZ POJEDINIH STAVKI TROŠKOVNIKA OVISI O VRIJEDNOSTI "kiločina"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657225</xdr:colOff>
          <xdr:row>0</xdr:row>
          <xdr:rowOff>0</xdr:rowOff>
        </xdr:from>
        <xdr:to>
          <xdr:col>1</xdr:col>
          <xdr:colOff>2276475</xdr:colOff>
          <xdr:row>1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r-HR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OTKRIJ PRAZNE REDOVE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1</xdr:col>
          <xdr:colOff>1228725</xdr:colOff>
          <xdr:row>1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r-HR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SAKRIJ PRAZNE REDOVE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AppData/Local/Microsoft/Windows/INetCache/Content.Outlook/LCEJPXCG/kneza%20trpimira%20gra&#269;ac%20TRO&#352;KOVNI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b dalmatinska"/>
      <sheetName val="kneza trpimira gračac TROŠKOVNI"/>
      <sheetName val="kneza trpimira"/>
    </sheetNames>
    <definedNames>
      <definedName name="Gumb1_Pritisni"/>
      <definedName name="Gumb2_Pritisni"/>
    </definedNames>
    <sheetDataSet>
      <sheetData sheetId="0" refreshError="1"/>
      <sheetData sheetId="1">
        <row r="62">
          <cell r="F62">
            <v>220698.75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tabColor rgb="FF00B0F0"/>
  </sheetPr>
  <dimension ref="A1:S49"/>
  <sheetViews>
    <sheetView showGridLines="0" showZeros="0" tabSelected="1" view="pageBreakPreview" zoomScaleNormal="110" zoomScaleSheetLayoutView="100" workbookViewId="0">
      <selection activeCell="A3" sqref="A3:F3"/>
    </sheetView>
  </sheetViews>
  <sheetFormatPr defaultRowHeight="12.75" x14ac:dyDescent="0.2"/>
  <cols>
    <col min="1" max="1" width="6" style="4" customWidth="1"/>
    <col min="2" max="2" width="38.7109375" style="1" customWidth="1"/>
    <col min="3" max="3" width="8.7109375" style="3" customWidth="1"/>
    <col min="4" max="4" width="12.7109375" style="2" customWidth="1"/>
    <col min="5" max="5" width="12.7109375" style="3" customWidth="1"/>
    <col min="6" max="6" width="19.5703125" style="2" customWidth="1"/>
    <col min="7" max="7" width="10.7109375" style="1" bestFit="1" customWidth="1"/>
    <col min="8" max="16384" width="9.140625" style="1"/>
  </cols>
  <sheetData>
    <row r="1" spans="1:8" s="5" customFormat="1" ht="17.25" customHeight="1" x14ac:dyDescent="0.2">
      <c r="A1" s="38"/>
      <c r="C1" s="37"/>
      <c r="D1" s="36"/>
      <c r="E1" s="37"/>
      <c r="F1" s="36"/>
    </row>
    <row r="2" spans="1:8" s="35" customFormat="1" ht="15" customHeight="1" x14ac:dyDescent="0.25">
      <c r="A2" s="53"/>
      <c r="B2" s="54"/>
      <c r="C2" s="55"/>
      <c r="D2" s="56"/>
      <c r="E2" s="57"/>
      <c r="F2" s="57"/>
    </row>
    <row r="3" spans="1:8" s="33" customFormat="1" ht="36" customHeight="1" thickBot="1" x14ac:dyDescent="0.25">
      <c r="A3" s="58" t="s">
        <v>49</v>
      </c>
      <c r="B3" s="58"/>
      <c r="C3" s="59"/>
      <c r="D3" s="59"/>
      <c r="E3" s="59"/>
      <c r="F3" s="59"/>
      <c r="G3" s="34"/>
    </row>
    <row r="4" spans="1:8" s="33" customFormat="1" ht="15" customHeight="1" thickBot="1" x14ac:dyDescent="0.25">
      <c r="A4" s="51"/>
      <c r="B4" s="51"/>
      <c r="C4" s="52"/>
      <c r="D4" s="52"/>
      <c r="E4" s="52"/>
      <c r="F4" s="52"/>
      <c r="G4" s="34"/>
    </row>
    <row r="5" spans="1:8" ht="20.100000000000001" customHeight="1" x14ac:dyDescent="0.2">
      <c r="A5" s="32" t="s">
        <v>27</v>
      </c>
      <c r="B5" s="31" t="s">
        <v>26</v>
      </c>
      <c r="C5" s="30" t="s">
        <v>25</v>
      </c>
      <c r="D5" s="48" t="s">
        <v>24</v>
      </c>
      <c r="E5" s="30" t="s">
        <v>23</v>
      </c>
      <c r="F5" s="29" t="s">
        <v>22</v>
      </c>
    </row>
    <row r="6" spans="1:8" ht="20.100000000000001" customHeight="1" x14ac:dyDescent="0.2">
      <c r="A6" s="39"/>
      <c r="B6" s="40"/>
      <c r="C6" s="41"/>
      <c r="D6" s="42"/>
      <c r="E6" s="41"/>
      <c r="F6" s="42"/>
    </row>
    <row r="7" spans="1:8" ht="20.100000000000001" customHeight="1" x14ac:dyDescent="0.2">
      <c r="A7" s="41" t="s">
        <v>29</v>
      </c>
      <c r="B7" s="43" t="s">
        <v>28</v>
      </c>
      <c r="C7" s="41"/>
      <c r="D7" s="42"/>
      <c r="E7" s="41"/>
      <c r="F7" s="42"/>
    </row>
    <row r="8" spans="1:8" ht="20.100000000000001" customHeight="1" x14ac:dyDescent="0.2">
      <c r="A8" s="39"/>
      <c r="B8" s="40"/>
      <c r="C8" s="41"/>
      <c r="D8" s="42"/>
      <c r="E8" s="41"/>
      <c r="F8" s="42"/>
    </row>
    <row r="9" spans="1:8" s="26" customFormat="1" ht="102" x14ac:dyDescent="0.2">
      <c r="A9" s="18" t="s">
        <v>30</v>
      </c>
      <c r="B9" s="17" t="s">
        <v>20</v>
      </c>
      <c r="C9" s="16" t="s">
        <v>19</v>
      </c>
      <c r="D9" s="47">
        <v>1</v>
      </c>
      <c r="E9" s="15"/>
      <c r="F9" s="13">
        <f>+E9*D9</f>
        <v>0</v>
      </c>
      <c r="G9" s="28"/>
      <c r="H9" s="27"/>
    </row>
    <row r="10" spans="1:8" s="26" customFormat="1" ht="15" x14ac:dyDescent="0.2">
      <c r="A10" s="18"/>
      <c r="B10" s="17"/>
      <c r="C10" s="16"/>
      <c r="D10" s="47"/>
      <c r="E10" s="15"/>
      <c r="F10" s="13"/>
      <c r="G10" s="28"/>
      <c r="H10" s="27"/>
    </row>
    <row r="11" spans="1:8" s="26" customFormat="1" ht="15" x14ac:dyDescent="0.2">
      <c r="A11" s="18"/>
      <c r="B11" s="44" t="s">
        <v>32</v>
      </c>
      <c r="C11" s="16"/>
      <c r="D11" s="47"/>
      <c r="E11" s="15"/>
      <c r="F11" s="45">
        <f>+F9</f>
        <v>0</v>
      </c>
      <c r="G11" s="28"/>
      <c r="H11" s="27"/>
    </row>
    <row r="12" spans="1:8" s="26" customFormat="1" ht="15" x14ac:dyDescent="0.2">
      <c r="A12" s="18"/>
      <c r="B12" s="17"/>
      <c r="C12" s="16"/>
      <c r="D12" s="47"/>
      <c r="E12" s="15"/>
      <c r="F12" s="13"/>
      <c r="G12" s="28"/>
      <c r="H12" s="27"/>
    </row>
    <row r="13" spans="1:8" s="26" customFormat="1" ht="15" x14ac:dyDescent="0.2">
      <c r="A13" s="18" t="s">
        <v>33</v>
      </c>
      <c r="B13" s="44" t="s">
        <v>34</v>
      </c>
      <c r="C13" s="16"/>
      <c r="D13" s="47"/>
      <c r="E13" s="15"/>
      <c r="F13" s="13"/>
      <c r="G13" s="28"/>
      <c r="H13" s="27"/>
    </row>
    <row r="14" spans="1:8" s="26" customFormat="1" ht="15" x14ac:dyDescent="0.2">
      <c r="A14" s="18"/>
      <c r="B14" s="17"/>
      <c r="C14" s="16"/>
      <c r="D14" s="47"/>
      <c r="E14" s="15"/>
      <c r="F14" s="13"/>
      <c r="G14" s="28"/>
      <c r="H14" s="27"/>
    </row>
    <row r="15" spans="1:8" ht="51" customHeight="1" x14ac:dyDescent="0.2">
      <c r="A15" s="18" t="s">
        <v>35</v>
      </c>
      <c r="B15" s="17" t="s">
        <v>18</v>
      </c>
      <c r="C15" s="16" t="s">
        <v>17</v>
      </c>
      <c r="D15" s="47">
        <v>70</v>
      </c>
      <c r="E15" s="15"/>
      <c r="F15" s="13">
        <f>+E15*D15</f>
        <v>0</v>
      </c>
    </row>
    <row r="16" spans="1:8" ht="17.25" customHeight="1" x14ac:dyDescent="0.2">
      <c r="A16" s="18"/>
      <c r="B16" s="17"/>
      <c r="C16" s="16"/>
      <c r="D16" s="47"/>
      <c r="E16" s="15"/>
      <c r="F16" s="13"/>
    </row>
    <row r="17" spans="1:19" ht="95.25" customHeight="1" x14ac:dyDescent="0.2">
      <c r="A17" s="18" t="s">
        <v>36</v>
      </c>
      <c r="B17" s="17" t="s">
        <v>16</v>
      </c>
      <c r="C17" s="16" t="s">
        <v>14</v>
      </c>
      <c r="D17" s="47">
        <f>75*4.5*0.55</f>
        <v>185.62500000000003</v>
      </c>
      <c r="E17" s="15"/>
      <c r="F17" s="13">
        <f>E17*D17</f>
        <v>0</v>
      </c>
    </row>
    <row r="18" spans="1:19" x14ac:dyDescent="0.2">
      <c r="A18" s="18"/>
      <c r="B18" s="25"/>
      <c r="C18" s="16"/>
      <c r="D18" s="47"/>
      <c r="E18" s="15"/>
      <c r="F18" s="13"/>
    </row>
    <row r="19" spans="1:19" ht="38.25" x14ac:dyDescent="0.2">
      <c r="A19" s="18" t="s">
        <v>37</v>
      </c>
      <c r="B19" s="17" t="s">
        <v>10</v>
      </c>
      <c r="C19" s="16" t="s">
        <v>6</v>
      </c>
      <c r="D19" s="47">
        <f>75*5</f>
        <v>375</v>
      </c>
      <c r="E19" s="15"/>
      <c r="F19" s="13">
        <f>+E19*D19</f>
        <v>0</v>
      </c>
    </row>
    <row r="20" spans="1:19" x14ac:dyDescent="0.2">
      <c r="A20" s="18"/>
      <c r="B20" s="25"/>
      <c r="C20" s="16"/>
      <c r="D20" s="47"/>
      <c r="E20" s="15"/>
      <c r="F20" s="13"/>
    </row>
    <row r="21" spans="1:19" ht="63.75" x14ac:dyDescent="0.2">
      <c r="A21" s="18" t="s">
        <v>38</v>
      </c>
      <c r="B21" s="17" t="s">
        <v>15</v>
      </c>
      <c r="C21" s="16" t="s">
        <v>14</v>
      </c>
      <c r="D21" s="47">
        <f>+D17</f>
        <v>185.62500000000003</v>
      </c>
      <c r="E21" s="15"/>
      <c r="F21" s="13">
        <f>+E21*D21</f>
        <v>0</v>
      </c>
    </row>
    <row r="22" spans="1:19" ht="17.25" customHeight="1" x14ac:dyDescent="0.2">
      <c r="A22" s="18"/>
      <c r="B22" s="17"/>
      <c r="C22" s="16"/>
      <c r="D22" s="47"/>
      <c r="E22" s="15"/>
      <c r="F22" s="13"/>
    </row>
    <row r="23" spans="1:19" ht="17.25" customHeight="1" x14ac:dyDescent="0.2">
      <c r="A23" s="18"/>
      <c r="B23" s="44" t="s">
        <v>39</v>
      </c>
      <c r="C23" s="16"/>
      <c r="D23" s="47"/>
      <c r="E23" s="15"/>
      <c r="F23" s="45">
        <f>SUM(F15:F21)</f>
        <v>0</v>
      </c>
    </row>
    <row r="24" spans="1:19" ht="17.25" customHeight="1" x14ac:dyDescent="0.2">
      <c r="A24" s="18"/>
      <c r="B24" s="17"/>
      <c r="C24" s="16"/>
      <c r="D24" s="47"/>
      <c r="E24" s="15"/>
      <c r="F24" s="13"/>
    </row>
    <row r="25" spans="1:19" ht="17.25" customHeight="1" x14ac:dyDescent="0.2">
      <c r="A25" s="18" t="s">
        <v>40</v>
      </c>
      <c r="B25" s="44" t="s">
        <v>41</v>
      </c>
      <c r="C25" s="16"/>
      <c r="D25" s="47"/>
      <c r="E25" s="15"/>
      <c r="F25" s="13"/>
    </row>
    <row r="26" spans="1:19" ht="17.25" customHeight="1" x14ac:dyDescent="0.2">
      <c r="A26" s="18"/>
      <c r="B26" s="17"/>
      <c r="C26" s="16"/>
      <c r="D26" s="47"/>
      <c r="E26" s="15"/>
      <c r="F26" s="13"/>
    </row>
    <row r="27" spans="1:19" ht="127.5" x14ac:dyDescent="0.2">
      <c r="A27" s="18" t="s">
        <v>21</v>
      </c>
      <c r="B27" s="17" t="s">
        <v>13</v>
      </c>
      <c r="C27" s="16" t="s">
        <v>6</v>
      </c>
      <c r="D27" s="47">
        <f>1630+80</f>
        <v>1710</v>
      </c>
      <c r="E27" s="15"/>
      <c r="F27" s="13">
        <f>E27*D27</f>
        <v>0</v>
      </c>
    </row>
    <row r="28" spans="1:19" x14ac:dyDescent="0.2">
      <c r="A28" s="18"/>
      <c r="B28" s="17"/>
      <c r="C28" s="16"/>
      <c r="D28" s="47"/>
      <c r="E28" s="15"/>
      <c r="F28" s="13"/>
    </row>
    <row r="29" spans="1:19" ht="165.75" x14ac:dyDescent="0.2">
      <c r="A29" s="18" t="s">
        <v>42</v>
      </c>
      <c r="B29" s="17" t="s">
        <v>12</v>
      </c>
      <c r="C29" s="16" t="s">
        <v>4</v>
      </c>
      <c r="D29" s="47">
        <f>75*5*0.35</f>
        <v>131.25</v>
      </c>
      <c r="E29" s="15"/>
      <c r="F29" s="13">
        <f>D29*E29</f>
        <v>0</v>
      </c>
    </row>
    <row r="30" spans="1:19" x14ac:dyDescent="0.2">
      <c r="A30" s="18"/>
      <c r="B30" s="17"/>
      <c r="C30" s="16"/>
      <c r="D30" s="47"/>
      <c r="E30" s="15"/>
      <c r="F30" s="13"/>
    </row>
    <row r="31" spans="1:19" ht="204" x14ac:dyDescent="0.2">
      <c r="A31" s="18" t="s">
        <v>43</v>
      </c>
      <c r="B31" s="17" t="s">
        <v>11</v>
      </c>
      <c r="C31" s="16" t="s">
        <v>4</v>
      </c>
      <c r="D31" s="47">
        <f>75*5*0.25</f>
        <v>93.75</v>
      </c>
      <c r="E31" s="15"/>
      <c r="F31" s="13">
        <f>E31*D31</f>
        <v>0</v>
      </c>
      <c r="K31" s="46"/>
      <c r="L31" s="14"/>
      <c r="M31" s="24"/>
      <c r="N31" s="23"/>
      <c r="O31" s="22"/>
      <c r="P31" s="21"/>
      <c r="Q31" s="20"/>
      <c r="R31" s="46"/>
      <c r="S31" s="46"/>
    </row>
    <row r="32" spans="1:19" x14ac:dyDescent="0.2">
      <c r="A32" s="18"/>
      <c r="B32" s="17"/>
      <c r="C32" s="16"/>
      <c r="D32" s="47"/>
      <c r="E32" s="15"/>
      <c r="F32" s="13"/>
      <c r="K32" s="46"/>
      <c r="L32" s="14"/>
      <c r="M32" s="24"/>
      <c r="N32" s="23"/>
      <c r="O32" s="22"/>
      <c r="P32" s="21"/>
      <c r="Q32" s="20"/>
      <c r="R32" s="46"/>
      <c r="S32" s="46"/>
    </row>
    <row r="33" spans="1:19" ht="127.5" x14ac:dyDescent="0.2">
      <c r="A33" s="18" t="s">
        <v>5</v>
      </c>
      <c r="B33" s="17" t="s">
        <v>9</v>
      </c>
      <c r="C33" s="16" t="s">
        <v>8</v>
      </c>
      <c r="D33" s="47">
        <v>48</v>
      </c>
      <c r="E33" s="15"/>
      <c r="F33" s="13">
        <f>E33*D33</f>
        <v>0</v>
      </c>
      <c r="K33" s="46"/>
      <c r="L33" s="46"/>
      <c r="M33" s="46"/>
      <c r="N33" s="46"/>
      <c r="O33" s="46"/>
      <c r="P33" s="46"/>
      <c r="Q33" s="46"/>
      <c r="R33" s="46"/>
      <c r="S33" s="46"/>
    </row>
    <row r="34" spans="1:19" ht="13.5" customHeight="1" x14ac:dyDescent="0.2">
      <c r="A34" s="18"/>
      <c r="B34" s="17"/>
      <c r="C34" s="16"/>
      <c r="D34" s="47"/>
      <c r="E34" s="15"/>
      <c r="F34" s="13"/>
      <c r="H34" s="19"/>
    </row>
    <row r="35" spans="1:19" ht="127.5" x14ac:dyDescent="0.2">
      <c r="A35" s="18" t="s">
        <v>44</v>
      </c>
      <c r="B35" s="17" t="s">
        <v>7</v>
      </c>
      <c r="C35" s="16" t="s">
        <v>6</v>
      </c>
      <c r="D35" s="47">
        <f>+D27</f>
        <v>1710</v>
      </c>
      <c r="E35" s="15"/>
      <c r="F35" s="13">
        <f>E35*D35</f>
        <v>0</v>
      </c>
    </row>
    <row r="36" spans="1:19" x14ac:dyDescent="0.2">
      <c r="A36" s="18"/>
      <c r="B36" s="17"/>
      <c r="C36" s="16"/>
      <c r="D36" s="47"/>
      <c r="E36" s="15"/>
      <c r="F36" s="13"/>
    </row>
    <row r="37" spans="1:19" x14ac:dyDescent="0.2">
      <c r="A37" s="18"/>
      <c r="B37" s="44" t="s">
        <v>45</v>
      </c>
      <c r="C37" s="16"/>
      <c r="D37" s="47"/>
      <c r="E37" s="15"/>
      <c r="F37" s="45">
        <f>SUM(F27:F35)</f>
        <v>0</v>
      </c>
    </row>
    <row r="38" spans="1:19" x14ac:dyDescent="0.2">
      <c r="A38" s="18"/>
      <c r="B38" s="17"/>
      <c r="C38" s="16"/>
      <c r="D38" s="47"/>
      <c r="E38" s="15"/>
      <c r="F38" s="13"/>
    </row>
    <row r="39" spans="1:19" x14ac:dyDescent="0.2">
      <c r="A39" s="18"/>
      <c r="B39" s="44" t="s">
        <v>46</v>
      </c>
      <c r="C39" s="16"/>
      <c r="D39" s="47"/>
      <c r="E39" s="15"/>
      <c r="F39" s="13"/>
    </row>
    <row r="40" spans="1:19" x14ac:dyDescent="0.2">
      <c r="A40" s="18"/>
      <c r="B40" s="44"/>
      <c r="C40" s="16"/>
      <c r="D40" s="47"/>
      <c r="E40" s="15"/>
      <c r="F40" s="13"/>
    </row>
    <row r="41" spans="1:19" x14ac:dyDescent="0.2">
      <c r="A41" s="18" t="s">
        <v>29</v>
      </c>
      <c r="B41" s="44" t="s">
        <v>31</v>
      </c>
      <c r="C41" s="16"/>
      <c r="D41" s="47"/>
      <c r="E41" s="15"/>
      <c r="F41" s="13">
        <f>+F11</f>
        <v>0</v>
      </c>
    </row>
    <row r="42" spans="1:19" x14ac:dyDescent="0.2">
      <c r="A42" s="18" t="s">
        <v>33</v>
      </c>
      <c r="B42" s="44" t="s">
        <v>47</v>
      </c>
      <c r="C42" s="16"/>
      <c r="D42" s="47"/>
      <c r="E42" s="15"/>
      <c r="F42" s="13">
        <f>+F23</f>
        <v>0</v>
      </c>
    </row>
    <row r="43" spans="1:19" x14ac:dyDescent="0.2">
      <c r="A43" s="18" t="s">
        <v>40</v>
      </c>
      <c r="B43" s="44" t="s">
        <v>48</v>
      </c>
      <c r="C43" s="16"/>
      <c r="D43" s="47"/>
      <c r="E43" s="15"/>
      <c r="F43" s="13">
        <f>+F37</f>
        <v>0</v>
      </c>
    </row>
    <row r="44" spans="1:19" x14ac:dyDescent="0.2">
      <c r="A44" s="18"/>
      <c r="B44" s="17"/>
      <c r="C44" s="16"/>
      <c r="D44" s="47"/>
      <c r="E44" s="15"/>
      <c r="F44" s="13"/>
    </row>
    <row r="45" spans="1:19" x14ac:dyDescent="0.2">
      <c r="A45" s="18"/>
      <c r="B45" s="17"/>
      <c r="C45" s="16"/>
      <c r="D45" s="47"/>
      <c r="E45" s="15"/>
      <c r="F45" s="13"/>
    </row>
    <row r="46" spans="1:19" s="10" customFormat="1" ht="18" x14ac:dyDescent="0.25">
      <c r="A46" s="12"/>
      <c r="B46" s="11" t="s">
        <v>3</v>
      </c>
      <c r="C46" s="7"/>
      <c r="D46" s="49"/>
      <c r="E46" s="7"/>
      <c r="F46" s="6">
        <f>SUM(F41:F43)</f>
        <v>0</v>
      </c>
    </row>
    <row r="47" spans="1:19" s="10" customFormat="1" ht="18" x14ac:dyDescent="0.25">
      <c r="A47" s="12"/>
      <c r="B47" s="11" t="s">
        <v>2</v>
      </c>
      <c r="C47" s="7"/>
      <c r="D47" s="49"/>
      <c r="E47" s="7"/>
      <c r="F47" s="6">
        <f>+F46*0.25</f>
        <v>0</v>
      </c>
    </row>
    <row r="48" spans="1:19" s="10" customFormat="1" ht="18" x14ac:dyDescent="0.25">
      <c r="A48" s="12"/>
      <c r="B48" s="11" t="s">
        <v>1</v>
      </c>
      <c r="C48" s="7"/>
      <c r="D48" s="49"/>
      <c r="E48" s="7"/>
      <c r="F48" s="6">
        <f>+F46+F47</f>
        <v>0</v>
      </c>
    </row>
    <row r="49" spans="1:6" s="5" customFormat="1" ht="25.5" x14ac:dyDescent="0.2">
      <c r="A49" s="9"/>
      <c r="B49" s="8" t="s">
        <v>0</v>
      </c>
      <c r="C49" s="7"/>
      <c r="D49" s="50"/>
      <c r="E49" s="7"/>
      <c r="F49" s="6"/>
    </row>
  </sheetData>
  <sheetProtection selectLockedCells="1"/>
  <mergeCells count="1">
    <mergeCell ref="A3:F3"/>
  </mergeCells>
  <pageMargins left="0.98425196850393704" right="0.19685039370078741" top="0.59055118110236227" bottom="0.39370078740157483" header="0.27559055118110237" footer="0.27559055118110237"/>
  <pageSetup paperSize="9" scale="85" firstPageNumber="27" fitToWidth="100" fitToHeight="100" orientation="portrait" cellComments="asDisplayed" useFirstPageNumber="1" r:id="rId1"/>
  <headerFooter alignWithMargins="0">
    <oddFooter>&amp;CREKONSTRUKCIJA ULICE KNEZA TRPIMIRA U GRAČACU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Gumb2_Pritisni">
                <anchor moveWithCells="1">
                  <from>
                    <xdr:col>1</xdr:col>
                    <xdr:colOff>657225</xdr:colOff>
                    <xdr:row>0</xdr:row>
                    <xdr:rowOff>0</xdr:rowOff>
                  </from>
                  <to>
                    <xdr:col>1</xdr:col>
                    <xdr:colOff>2276475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Gumb1_Pritisni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1</xdr:col>
                    <xdr:colOff>1228725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kneza trpimira</vt:lpstr>
      <vt:lpstr>'kneza trpimira'!Ispis_naslova</vt:lpstr>
      <vt:lpstr>'kneza trpimira'!Podrucje_ispisa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</dc:creator>
  <cp:lastModifiedBy>Windows User</cp:lastModifiedBy>
  <dcterms:created xsi:type="dcterms:W3CDTF">2018-02-15T13:45:49Z</dcterms:created>
  <dcterms:modified xsi:type="dcterms:W3CDTF">2018-07-06T07:38:34Z</dcterms:modified>
</cp:coreProperties>
</file>