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320" windowWidth="11840" windowHeight="11020" tabRatio="740" activeTab="2"/>
  </bookViews>
  <sheets>
    <sheet name="NASL" sheetId="13" r:id="rId1"/>
    <sheet name="OPĆE NAPOMENE" sheetId="12" r:id="rId2"/>
    <sheet name="VODOVOD I KANALIZACIJA" sheetId="11" r:id="rId3"/>
    <sheet name="Sheet1" sheetId="14" r:id="rId4"/>
  </sheets>
  <externalReferences>
    <externalReference r:id="rId5"/>
  </externalReferences>
  <definedNames>
    <definedName name="Excel_BuiltIn_Print_Area_1">#REF!</definedName>
    <definedName name="Excel_BuiltIn_Print_Area_2">#REF!</definedName>
    <definedName name="_1Excel_BuiltIn_Print_Area_2_1">#REF!</definedName>
    <definedName name="Excel_BuiltIn_Print_Area_3">#REF!</definedName>
    <definedName name="Excel_BuiltIn_Print_Area_8">#REF!</definedName>
    <definedName name="OLE_LINK9" localSheetId="2">'VODOVOD I KANALIZACIJA'!$A$1</definedName>
    <definedName name="_xlnm.Print_Area" localSheetId="0">NASL!$A$1:$J$36</definedName>
    <definedName name="_xlnm.Print_Area" localSheetId="2">'VODOVOD I KANALIZACIJA'!$A$1:$G$222</definedName>
  </definedNames>
  <calcPr calcId="125725"/>
</workbook>
</file>

<file path=xl/calcChain.xml><?xml version="1.0" encoding="utf-8"?>
<calcChain xmlns="http://schemas.openxmlformats.org/spreadsheetml/2006/main">
  <c r="G11" i="11"/>
  <c r="G208" s="1"/>
  <c r="G209"/>
  <c r="E21"/>
  <c r="E29"/>
  <c r="G45"/>
  <c r="E49"/>
  <c r="E69"/>
  <c r="G69"/>
  <c r="G210" s="1"/>
  <c r="E85"/>
  <c r="E78"/>
  <c r="G94"/>
  <c r="G211" s="1"/>
  <c r="G108"/>
  <c r="G213" s="1"/>
  <c r="G143"/>
  <c r="G173"/>
  <c r="G197"/>
  <c r="E76"/>
  <c r="G85"/>
  <c r="G212" s="1"/>
  <c r="E75"/>
  <c r="E82"/>
  <c r="G199" l="1"/>
  <c r="G214" s="1"/>
  <c r="G217" s="1"/>
  <c r="G218" s="1"/>
  <c r="G220" s="1"/>
</calcChain>
</file>

<file path=xl/sharedStrings.xml><?xml version="1.0" encoding="utf-8"?>
<sst xmlns="http://schemas.openxmlformats.org/spreadsheetml/2006/main" count="318" uniqueCount="182">
  <si>
    <t>Planiranje i kontrola dna rova cjevovoda prema projektiranoj širini i uzdužnom padu dna rova. Dno rova mora biti isplanirano na točnost +/- 2 cm i mora biti dovoljne zbijenost. Stavkom je predviđeno otesavanje, planiranje i djelomično nabijanje dna rova s izbacivanjem suvišnog materijala iz rova na udaljenost min 1 m od ruba rova. Ako dođe do prekopa treba ga ispuniti tamponom i nabiti vibronabijačima.</t>
  </si>
  <si>
    <t>1.4.</t>
  </si>
  <si>
    <t xml:space="preserve">a) </t>
  </si>
  <si>
    <t xml:space="preserve">b) </t>
  </si>
  <si>
    <t>PPR DN 20</t>
  </si>
  <si>
    <t>UNUTARNJI RAZVOD</t>
  </si>
  <si>
    <t>PPR DN 15</t>
  </si>
  <si>
    <t>_x000D_</t>
  </si>
  <si>
    <t>TOPLA VODA</t>
  </si>
  <si>
    <t>Montaža PVC sifona, sa PVC tuljkom i kromiranom rešetkom 15x15 cm. U cijenu uračunati i odvod od sifona.Komplet</t>
  </si>
  <si>
    <t>MONTERSKI RADOVI</t>
  </si>
  <si>
    <t>VODOVOD I KANALIZACIJA UKUPNO  KUNA BEZ PDV-a</t>
  </si>
  <si>
    <t xml:space="preserve"> PDV 25 %</t>
  </si>
  <si>
    <t>SVEUKUPNO SA  PDV-om</t>
  </si>
  <si>
    <t>Dezinfekcija i ispiranje cjevovoda. Uračunat je utrošak vode i dezinfekcionog sredstva (prema propisima lokalnog distributera vode).</t>
  </si>
  <si>
    <t>Ispitivanje  kompletnog cjevovoda na tlak vodom. Tlačnu probu izvesti prema općim uputstvima o provođenju tlačne probe za tu vrstu cjevovoda. ( tlak od 10 bara u trajanju minimalno 12 sati). Obuhvaćeno ispitivanje vanjske i unutarnje vodovodne mreža, sa izdavanjem atesta. Paušalno.U obračun je uključena i izrada postava i demontaža privremenih uporišta te svi prijenosi i materijali.</t>
  </si>
  <si>
    <t>Uzorkovanje i izvođenje suglasnosti o upotrebljivosti vode od strane nadležne sanitarne službe.</t>
  </si>
  <si>
    <t>kom</t>
  </si>
  <si>
    <t>PRIPREMNI RADOVI</t>
  </si>
  <si>
    <t>ZEMLJANI RADOVI</t>
  </si>
  <si>
    <t>m'</t>
  </si>
  <si>
    <t>IV</t>
  </si>
  <si>
    <t>2.</t>
  </si>
  <si>
    <t>1.</t>
  </si>
  <si>
    <t>Ukupna cijena</t>
  </si>
  <si>
    <t>Jedinična cijena</t>
  </si>
  <si>
    <t>Kol.</t>
  </si>
  <si>
    <t>Dim.</t>
  </si>
  <si>
    <t>III</t>
  </si>
  <si>
    <t>I</t>
  </si>
  <si>
    <t xml:space="preserve">MONTERSKI RADOVI </t>
  </si>
  <si>
    <t>Obračun po komadu.</t>
  </si>
  <si>
    <t>ZEMLJANI RADOVI UKUPNO Kn</t>
  </si>
  <si>
    <t>II</t>
  </si>
  <si>
    <t>PRIPREMNI RADOVI UKUPNO Kn</t>
  </si>
  <si>
    <t>m3</t>
  </si>
  <si>
    <t>ODVOZ VIŠKA MATERIJALA</t>
  </si>
  <si>
    <t>1.1.</t>
  </si>
  <si>
    <t>1.2.</t>
  </si>
  <si>
    <t>1.3.</t>
  </si>
  <si>
    <t>Obračun po m3 iskopanog materijala.</t>
  </si>
  <si>
    <t>Obračun po m3  profila izvedenog nasipa.</t>
  </si>
  <si>
    <t>IZRADA POSTELJICE</t>
  </si>
  <si>
    <t>Obračun po m3 materijala u sabijenom stanju</t>
  </si>
  <si>
    <t xml:space="preserve">Odvoz viška materijala nakon zatrpavanja rovova, na stalnu deponiju na udaljenost &gt; 5 km te deponiranje materijala iskopa. Materijal odvesti na deponiju koju odredi nadzorni inženjer u dogovoru s investitorom i nadležnom općinskom službom. U jediničnu cijenu uračunat utovar, prijevoz do mjesta deponije te istovar i grubo planiranje na deponiji. </t>
  </si>
  <si>
    <t xml:space="preserve">Nabava i transport PVC cijevi tjemene nosivosti SN 8 u palicama dužine 6 metara. Tjemena nosivost kolčaka (spojnog elementa) mora biti ista kao deklarirana nosivost cijevi tj. u klasi SN8. Cijevi se polažu na pješčanu posteljicu sukladno naputcima proizvođaća, te se spajaju uz pomoć integriranih spojnih elemenata. Zasipavanje iskopa te nabijanje zasipa treba obaviti u skladu s napucima proizvođača u ovisnosti o karakteristikama tla te prisutnosti morske ili podzemne vode. Svojstva materijala za izradu cijevi moraju biti u skladu s prEN13476-1, prEN13476-3, EN ISO 9969, EN 476, EN 1610, ENV 1046. Svi brtveni elementi moraju biti izrađeni u skladu s EN 681-1.  </t>
  </si>
  <si>
    <t>ISKOLČENJE TRASE SUSTAVA  I OBJEKATA</t>
  </si>
  <si>
    <t>PLANIRANJE I KONTROLA DNA ROVA CJEVOVODA</t>
  </si>
  <si>
    <t>Rad se mjeri i obračunava po metru dužnom (m1) ugrađene cijevi.</t>
  </si>
  <si>
    <t>PPC, DN 50</t>
  </si>
  <si>
    <t>PPC, DN 110</t>
  </si>
  <si>
    <t>65x50 cm</t>
  </si>
  <si>
    <t>Dobava i ugradnja umivaonika I klase, uključivo dovod tople i hladne vode, te odvod vode, uključivo sa  mješalicom sa svim pripadajućim spojnim sredstvima, kutnim ventilima, rozetom i sifonom.U stavku obračunata dobava, montaža i ugradnja,etažera,ogledala, držača za ručnike i držača tekućeg sapuna sa svim pripadajućim spojnim sredstvima. U stavku uračunata i obloga cijevi dovoda i odvoda.Komplet.</t>
  </si>
  <si>
    <t>HLADNA VODA</t>
  </si>
  <si>
    <t>Dobava i montaža:Izolacija hladnih plastičnih vodovodnih cijevi gotovim izolacijskim cijevima kao  ""Armacell""  -Tubolit S+ i Tubolit DG ili jednakovrijedna.</t>
  </si>
  <si>
    <t>PPR DN 20, 4 mm</t>
  </si>
  <si>
    <t>PPR DN 15, 4 mm</t>
  </si>
  <si>
    <t>SANITARNI UREĐAJI</t>
  </si>
  <si>
    <t xml:space="preserve">Z.O.P.       </t>
  </si>
  <si>
    <t>T.D.</t>
  </si>
  <si>
    <t>REKAPITULACIJA VODOVOD I KANALIZACIJA :</t>
  </si>
  <si>
    <t>vodomjerno okno</t>
  </si>
  <si>
    <t>reviziona okna</t>
  </si>
  <si>
    <t xml:space="preserve">VANJSKI  RAZVOD </t>
  </si>
  <si>
    <t>Pod unutarnjim razvodom podrazumijevamo sve cijevi u temeljima, tehničkoj prostoriji, prizemlju i na katu koje spajaju vertikale s vanjskim razvodom i same vertikale.</t>
  </si>
  <si>
    <t>Dobava, prijevoz, istovar i skladištenje na gradilišni deponij te postavljanje i montaža PP SN8  odvodnih cijevi za gravitacijsku odvodnju u objektu  do vertikala, uključujući i vertikale, uključivo sve fazonske komade, te sav spojni i brtveni materijal kao i obujmice kod spajanja ispod stropa i u zidu, te ispitivanje cijevi na nepro pusnost. U cijenu uračunati sav osnovni i pomoćni materijal i rad kao što je ugradnja zaštitne maske cjevovoda do pune gotovosti, kao i požarno brtvljenje kod prijelaza cijevi između požarnih sektora.</t>
  </si>
  <si>
    <t>Dobava, prijevoz, istovar i skladištenje na gradilišni deponij te postavljanje i montaža PP-R (80) vodovodnih cijevi PN20 SDR 6 za hladnu pitku vodu, 67°C prema DIN8077/78, unutar objekta uključujući dovod do vertikala i vertikale. Vodovodne cijevi isporučuju se u šipkama po 4m. U cijenu uračunati sav potreban sitni pribor, spojni materijal, fazonske komade, prelazne komade polipropilen/čelik i potreban učvrsni i ovjesni pribor, te ugradnja zaštitne maske cjevovoda do pune gotovosti, kao i požarno brtvljenje kod prijelaza cijevi između požarnih sektora.</t>
  </si>
  <si>
    <t>Dobava, prijenos i montaža vodomjera za mjerenje potrošne hladne vode s potrebnim armaturama i fazonima prema specifikaciji lokalnog distributera vode.U obračun su uključeni svi materijala i radovi do potpune gotovosti.</t>
  </si>
  <si>
    <t>Utovar i odvoz viška iskopa na deponiju do 10 km.</t>
  </si>
  <si>
    <t xml:space="preserve">Obračun po m3 </t>
  </si>
  <si>
    <t>Ponuditelj je dužan u ponudi priložiti potvrdu o sukladnosti izdanu temeljem izvješća ispitnog laboratorija ovlaštenog od strane Hrvatske akreditacijske agencije, kojim dokazuje da cijevi u potpunosti odgovaraju zahtijevanim karakteristikama prema opisu iz ove stavke i tehničkom opisu.</t>
  </si>
  <si>
    <t>Tijelo okna mora imati integrirane stupaljke od nehrđajućeg materijala (min. razmak te širina stupaljke  sukladno važećim normativima) sukladno normi HRN EN 14396:2008.                                   
Konus profila suženja min. 600 mm mora imati integrirane stupaljke i tako izveden da podnosi ispitna opterećenja sukladno zahtjevima norme.Svi segmenti okna moraju biti spojivi na brtvu uz garanciju vodotijesnosti, statičke stabilnosti te otpornosti na djelovanje uzgona. Brtveni elementi koji se koriste na spojevima segmenata te na spoju cijevi i okna moraju biti u skladu s HRN EN  681-1 :1996/A3:2005.</t>
  </si>
  <si>
    <t xml:space="preserve"> - DN800</t>
  </si>
  <si>
    <t xml:space="preserve">Obračun po komadu ugrađenog poklopca. </t>
  </si>
  <si>
    <t>vodomjer za kućni priključak 25mm</t>
  </si>
  <si>
    <t xml:space="preserve">Izvedba kompletnog priključka na postojeći vodovod. Uključen sav spojni i brtveni materijal te rezanje postojećeg cjevovoda. </t>
  </si>
  <si>
    <t>Ispitivanje gravitacijskih kolektora odvodnje (fekalne i oborinske vode) na protočnost. Nakon potpunog završetka svih radova mora se izvršiti ispitivanje svih ugrađenih cijevi na protočnost. Stavka obuhvaća punjenje vodom, vizualni pregled okana, čišćenje okana, ispuštanje vode i ispravak mogućih neispravnosti. Ispitivanje protočnih mjerila obujma i mase, akreditirani su prema normi HRN EN ISO/IEC 17025.</t>
  </si>
  <si>
    <t>voda</t>
  </si>
  <si>
    <t>GLAVNI PROJEKT</t>
  </si>
  <si>
    <t>Ponuditelj je dužan sve radove izvesti od kvalitetnog materijala, prema opisu i pismenim naputcima projektanta, ali sve u okviru ponuđene jedinične cijene.
Ukoliko opis određene stavke dovodi ponuditelja (izvođača) u sumnju o načinu izvedbe, treba pravovremeno prije predaje ponude tražiti objašnjenje od projektanta.
Sve štete nastale prilikom izvedbe, a izvođač ih je mogao spriječiti  dužan ih je ukloniti o svom trošku.
Svi nekvalitetni radovi moraju se otkloniti i zamijeniti ispravnima. Sukladno tome tolerancije mjera izvedenih radova određene su običajima zanata, odnosno prema odluci nadzorne službe. Izvođač je dužan sve mjere provjeravati u naravi, te o svim nejednakostima između projekta i stanja na gradilištu obavijestiti projektanta i nadzornu službu.
Sva odstupanja od  dogovorenih tolerancija izvođač će otkloniti o svom trošku.
Sve eventualne izmjene materijala, te načina izvedbe tijekom gradnje, moraju se izvršiti isključivo pismenim dogovorom s projektantom i nadzornim inženjerom, u protivnom iste neće biti priznate pri obračunu.
Za sve materijale koji se koriste prilikom izvedbe izvođač je o svom trošku dužan osigurati pravilno skladištenje. Izvođač je dužan poduzeti sve mjere na osiguranju konstrukcija od štetnog djelovanja atmosferskih utjecaja. Ukoliko do oštećenja dođe izvođač će izvršiti popravke o svom trošku.
Izvođač je prilikom izvedbe dužan nadzornoj službi predati sve ateste i ispitivanja o čvrstoći i kvaliteti ugrađenog materijala.
Pojedine jedinične cijene u sebi moraju sadržavati sve vrste osnovnih i pomoćnih materijala i radova do potpune gotovosti pojedine stavke. (svi transporti, radne i pomoćne skele, sve potrebne mjere koje treba poduzeti da bi se zadovoljili uvjeti HTZ.)</t>
  </si>
  <si>
    <t>NAPOMENA: 
Jedinične   cijene u troškovniku su "projektantske", orjentacione te sastavljene na osnovu podataka iz Standardnih građevinskih kalkulacija i jediničnim cijenama na sličnim objektima. Jedinične cijene nisu u skladu sa trenutnim stanjem na tržištu, te se u ni kojem slučaju ne mogu koristiti kao ugovorne.</t>
  </si>
  <si>
    <t>Zatrpavanje materijalom iz iskopa oko upojnih bunara te revizionih okana i vodomjera uz nabijanje u slojevima.</t>
  </si>
  <si>
    <t>U cijenu uračunati sav potreban materijal za izradu priključaka s obzirom na tip okna i odabranu tehnologiju spajanja cjevovoda s oknima.
Obračun po komadu</t>
  </si>
  <si>
    <t>UNUTARNJI RAZVOD UKUPNO kn</t>
  </si>
  <si>
    <t>SANITARNI UREĐAJI UKUPNO kn</t>
  </si>
  <si>
    <r>
      <t xml:space="preserve">Okna mogu biti jednodijelna ili sastavljena od više dijelova, industrijski proizvedena. Baza okna ima </t>
    </r>
    <r>
      <rPr>
        <b/>
        <sz val="10"/>
        <rFont val="Times New Roman"/>
        <family val="1"/>
        <charset val="238"/>
      </rPr>
      <t>dvostruko dno</t>
    </r>
    <r>
      <rPr>
        <sz val="10"/>
        <rFont val="Times New Roman"/>
        <family val="1"/>
        <charset val="238"/>
      </rPr>
      <t>, odnosno mora imati u potpunosti ravno dno iznad kojeg se nalazi monolitni hidraulički profil (kineta) te gazište s integriranim priključcima za cijevi prema nacrtima.</t>
    </r>
  </si>
  <si>
    <t>Nabava, doprema, raznošenje, ubacivanje, grubo i fino planiranje te nabijanje posteljice od sitnozrnatog materijala maksimalne veličine zrna 8 mm za izradu posteljice cijevi u debljini od 10 cm i obloge cjevovoda do visine 30 cm iznad tjemena cijevi. Cijevi moraju ravnomjerno nalijegati na posteljicu čitavom dužinom, a na mjestu spojeva treba ostaviti udubljenje za izradu spojeva.  Radove u svemu izvesti prema uvjetima koje zahtjeva proizvođač cijevi.</t>
  </si>
  <si>
    <t xml:space="preserve">d) </t>
  </si>
  <si>
    <t>3.</t>
  </si>
  <si>
    <t>Ponuda po kompletima</t>
  </si>
  <si>
    <t>VANJSKI RAZVOD UKUPNO</t>
  </si>
  <si>
    <t>3.1.</t>
  </si>
  <si>
    <t>3.2.</t>
  </si>
  <si>
    <t>2.1.</t>
  </si>
  <si>
    <t>2.2.</t>
  </si>
  <si>
    <t>4.</t>
  </si>
  <si>
    <t>5.</t>
  </si>
  <si>
    <t>6.</t>
  </si>
  <si>
    <t>7.</t>
  </si>
  <si>
    <t>8.</t>
  </si>
  <si>
    <t>MONTERSKI RADOVI UKUPNO kn</t>
  </si>
  <si>
    <t>1.5.</t>
  </si>
  <si>
    <t>b)</t>
  </si>
  <si>
    <t>a)</t>
  </si>
  <si>
    <t>PPC, DN 160</t>
  </si>
  <si>
    <t>PEHD DN 25</t>
  </si>
  <si>
    <t>ventilacijske kape vertikala fekalne odvodnje,PPC DN 110</t>
  </si>
  <si>
    <t>sabirna jama</t>
  </si>
  <si>
    <t>U jediničnu cijenu kompleta uključeni su dovodni i odvodni cjevovodi dužine  cca 4 m (u objektu do vertikala). U jediničnu cijenu su uključeni svi ventili, rozete, pričvrsni pribor, sve do potpune gotovosti kompleta. U cijenu uračunati sav osnovni i pomoćni materijal i rad. Eventualne razlike obračunati će se prema jediničnim cijenama iz ovog troškovnika.</t>
  </si>
  <si>
    <t>BETONSKI I ARMIRANO BETONSKI RADOVI</t>
  </si>
  <si>
    <t>VI</t>
  </si>
  <si>
    <t xml:space="preserve">Strojni iskop u terenu A kategorije za vodomjerna i reviziona okna fekalne,oborinske i zamašćene vode, upojnih bunara, sabirnih jama te odlaganje materijala na određenu udaljenost do 60 m. Na mjestima gdje se otkriju elektro i druge instalacije potrebno je vršiti ručni iskop kako se instalacije ne bi oštetile, odnosno u potpunosti postupiti prema Prethodnoj elektroenergetskoj suglasnosti. Za vrijeme iskopa, ako je potrebno, treba osigurati crpljenje vode koja na bilo koji način dospije u rov ili građevnu jamu. </t>
  </si>
  <si>
    <t>beton</t>
  </si>
  <si>
    <t>oplata</t>
  </si>
  <si>
    <t>BETONSKI I ARMIRANO BETONSKI RADOVI UKUPNO kn</t>
  </si>
  <si>
    <t>ARMIRAČKI RADOVI</t>
  </si>
  <si>
    <t>Armaturne rebraste šipke, čelik B-500B.</t>
  </si>
  <si>
    <t>kg</t>
  </si>
  <si>
    <t>Obračun po kg</t>
  </si>
  <si>
    <t xml:space="preserve">Nabava čeličnih šipki B-500B  rebrasti, ispravljanje, čiščenje, siječenje i savijanje, doprema na gradilišni deponij, unutrašnji transport, postavljanje i vezivanje;    </t>
  </si>
  <si>
    <t xml:space="preserve">Nabava armaturnih mreža B-500B, ispravljanje, čišćenje, siječenje, doprema na gradilišni deponij, unutrašnji transport, postavljanje i vezivanje;   </t>
  </si>
  <si>
    <t>Armaturne rebraste mreže, čelik B-500B.</t>
  </si>
  <si>
    <t>ARMIRAČKI RADOVI UKUPNO kn</t>
  </si>
  <si>
    <t>V</t>
  </si>
  <si>
    <t xml:space="preserve">V </t>
  </si>
  <si>
    <t>HIDROIZOLATERSKI RADOVI</t>
  </si>
  <si>
    <t>Dobava i postava samobubreće trake, kao Waterstop RX, za brtvljenje horizontalnih prekida kod betoniranja sabirne jame. Postavlja se na lice postojećeg betona, tako da bude potpuno okružen betonom nakon betoniranja sabirne jame. Obračun po m'</t>
  </si>
  <si>
    <t>VII</t>
  </si>
  <si>
    <t>VII-A</t>
  </si>
  <si>
    <t>VII-B</t>
  </si>
  <si>
    <t>VII-C</t>
  </si>
  <si>
    <t>VII(A+B+C)</t>
  </si>
  <si>
    <t>HIDROIZOLATERSKI RADOVI UKPNO kn</t>
  </si>
  <si>
    <t>Dobava i ugradnja vodokotlića s tipkalom kao Geberit ili sličnog istih karakteristika i  wc školjke  I klase s bočnim izljevom, uključivo dovod, te odvod vode, uključivo sa, kutnim ventilom, rozetom, sifonom, daskom za sjedenje i svim potrebnim priborom i držačem wc papira. U stavku uračunata i obloga cijevi dovoda i odvoda.Komplet.</t>
  </si>
  <si>
    <t xml:space="preserve"> - Poklopac C 250</t>
  </si>
  <si>
    <t>VODOVOD</t>
  </si>
  <si>
    <t xml:space="preserve">U jediničnu cijenu uključen sav rad i materijal, dodatni materijal i pribor potreban za potpunu propisnu ugradnju i spajanje kanalizacijskih cijevi i cijevi oborinske odvodnje. Stavkom su obračunati fazonski komadi, brtvila, obrada spojeva i sve ostalo što je potrebno za potpuno dovršenje rada na ugradnji kanalizacije, uključivo i kontrolu vodonepropusnosti.  </t>
  </si>
  <si>
    <r>
      <t xml:space="preserve"> Iskolčenje trase i objekata obuhvaća sva geodetska mjerenje, kojima se podaci iz projekta prenose na teren ili s terena u projekte,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Cijena obuhvaća i izradu elaborata iskolčenja te geodetske snimke izvedenog stanja s prijevom nadležnom uredu za katastarske poslove. Stavkom obuhvaćeno cijelo cestovno zemljište (cesta, manipulativne površine, nogostupi, odvodnja,...)</t>
    </r>
    <r>
      <rPr>
        <i/>
        <sz val="10"/>
        <rFont val="Times New Roman"/>
        <family val="1"/>
        <charset val="238"/>
      </rPr>
      <t xml:space="preserve"> </t>
    </r>
    <r>
      <rPr>
        <sz val="10"/>
        <rFont val="Times New Roman"/>
        <family val="1"/>
        <charset val="238"/>
      </rPr>
      <t xml:space="preserve">
</t>
    </r>
    <r>
      <rPr>
        <i/>
        <sz val="11"/>
        <rFont val="Times New Roman"/>
        <family val="1"/>
        <charset val="238"/>
      </rPr>
      <t/>
    </r>
  </si>
  <si>
    <r>
      <t>Obračun po m</t>
    </r>
    <r>
      <rPr>
        <vertAlign val="superscript"/>
        <sz val="10"/>
        <rFont val="Times New Roman"/>
        <family val="1"/>
        <charset val="238"/>
      </rPr>
      <t>3</t>
    </r>
    <r>
      <rPr>
        <sz val="10"/>
        <rFont val="Times New Roman"/>
        <family val="1"/>
        <charset val="238"/>
      </rPr>
      <t xml:space="preserve"> iskopanog materijala.</t>
    </r>
  </si>
  <si>
    <r>
      <t>m</t>
    </r>
    <r>
      <rPr>
        <vertAlign val="superscript"/>
        <sz val="10"/>
        <rFont val="Times New Roman"/>
        <family val="1"/>
        <charset val="238"/>
      </rPr>
      <t>3</t>
    </r>
  </si>
  <si>
    <t xml:space="preserve"> </t>
  </si>
  <si>
    <t>Betoniranje gornje ploče sabirne jame debljine 25 cm klasom betona C30/37 s aditivom za vodonepropusnost kao antikorodin cementol TKK u potrebnoj oplati.</t>
  </si>
  <si>
    <t>STROJNI ISKOP ROVOVA ZA REVIZIJSKA OKNA, SABIRNU JAMU I VODOMJERNO OKNO</t>
  </si>
  <si>
    <r>
      <t xml:space="preserve">Dobava i montaža pisoara, komplet , funkcionalna izvedba, zidna baterija za HV </t>
    </r>
    <r>
      <rPr>
        <sz val="10"/>
        <rFont val="Calibri"/>
        <family val="2"/>
        <charset val="238"/>
      </rPr>
      <t>ø</t>
    </r>
    <r>
      <rPr>
        <sz val="8.5"/>
        <rFont val="Times New Roman"/>
        <family val="1"/>
        <charset val="238"/>
      </rPr>
      <t xml:space="preserve">15 </t>
    </r>
    <r>
      <rPr>
        <sz val="10"/>
        <rFont val="Times New Roman"/>
        <family val="1"/>
        <charset val="238"/>
      </rPr>
      <t>mm, uključivo i kutni ventil priključka vode  1/2 ".U stavku uračunati silikoniranje, sva štemanja i krpanja do pune gotovosti.Komplet.</t>
    </r>
  </si>
  <si>
    <t>Dobava i montaža el.bojlera za toplu vodu , montaža ispod umivaonika sa svim potrebnim priborom do pune gotovosti. Komplet</t>
  </si>
  <si>
    <t>Nabava, doprema i montaža vodovodnih PEHD cijevi
za vodoopskrbni cjevovod od priključka do objekta.
Vodovodne polietilenske cijevi visoke kvalitete PE100
(PEHD), SDR11 za radni pritisak 16 bara (HRN EN
122201-2). Cijevi se polažu na pripremljenu posteljicu
od pjeskovitog materijala u rovu. Cijev mora ležati u
rovu pocijeloj dužini, a ispod spojeva treba podlogu
očistiti. Cijevi u svemu prema HRN G.C6.620 i DIN
8074, DIN 8075. Ova stavka obuhvaća kompletan
materijal i rad na montaži cijevi, te raznos cijevi s
privremene deponije uzduž rova za montažu. Spajanje
cijevi izvodi se prema uputama proizvođača.</t>
  </si>
  <si>
    <t>FEKALNA ODVODNJA</t>
  </si>
  <si>
    <r>
      <t>Nabava, doprema, uskladištenje i ugradnja na privremenu gradilišnu deponiju revizijskih okana prosječne visine</t>
    </r>
    <r>
      <rPr>
        <b/>
        <sz val="10"/>
        <rFont val="Times New Roman"/>
        <family val="1"/>
        <charset val="238"/>
      </rPr>
      <t xml:space="preserve"> 1,5 m</t>
    </r>
    <r>
      <rPr>
        <sz val="10"/>
        <rFont val="Times New Roman"/>
        <family val="1"/>
        <charset val="238"/>
      </rPr>
      <t>. Okna su u skladu s HRN EN 13598-2  izrađena od PEHD-a nazivne krutosti SN 8, profila DN 800 mm rebraste/korugirane ili glatke (min. debljina glatke stijenka 25 mm).</t>
    </r>
  </si>
  <si>
    <t xml:space="preserve">Nabava , doprema i ugradnja tipskog kompletnog vodomjernog okna sa ugrađenim vodomjerom od  1"  i spojnom armaturom, veličine prema specifikaciji lokalnog distributera vode vanjskih dimenzija cca 60/60 cm, h=100 cm. Podložna ploča je od betona C12/15 deblj. 10 cm. Stavka uključuje ljevano željezni poklopac 250kN.U cijenu je uključen iskop , polaganje na podložni beton, i zatrpavanje i nabijanje materijala oko vodomjera. U obračun su uključeni svi materijali, alati i radovi do potpune gotovosti. Mikrolokaciju i stvarnu veličinu određuje lokalni distributer vode. </t>
  </si>
  <si>
    <r>
      <t>Obračun po m</t>
    </r>
    <r>
      <rPr>
        <vertAlign val="superscript"/>
        <sz val="10"/>
        <rFont val="Times New Roman"/>
        <family val="1"/>
        <charset val="238"/>
      </rPr>
      <t>2</t>
    </r>
    <r>
      <rPr>
        <sz val="10"/>
        <rFont val="Times New Roman"/>
        <family val="1"/>
        <charset val="238"/>
      </rPr>
      <t>.</t>
    </r>
  </si>
  <si>
    <r>
      <t>m</t>
    </r>
    <r>
      <rPr>
        <vertAlign val="superscript"/>
        <sz val="10"/>
        <rFont val="Times New Roman"/>
        <family val="1"/>
        <charset val="238"/>
      </rPr>
      <t>2</t>
    </r>
  </si>
  <si>
    <t>ISKOP ROVA ZA CIJEVI FEKALNE ODVODNJE I CIJEVI VODOVODNE  MREŽE .</t>
  </si>
  <si>
    <r>
      <t>Zatrpavanje rova materijalom iz iskopa. Pijesak se koristi za posteljicu na koji se polaže cijev, zatim za zatrpavanje bočnih strana između cijevii i rova te se s pijeskom rov puni do 30 cm iznad tjemena cijevi. Na mjestima ispod kolničke konstrukcije manupulativne parkirne površine, rov se obavezno puni pijeskom skroz do posteljice kolničke konstrukcije</t>
    </r>
    <r>
      <rPr>
        <i/>
        <sz val="10"/>
        <rFont val="Times New Roman"/>
        <family val="1"/>
        <charset val="238"/>
      </rPr>
      <t>.</t>
    </r>
    <r>
      <rPr>
        <sz val="10"/>
        <rFont val="Times New Roman"/>
        <family val="1"/>
        <charset val="238"/>
      </rPr>
      <t xml:space="preserve">Na mjestu gdje rov prolazi ispod parking kolničke konstrukcije, moguće je rov zasipati materijalom iz iskopa, s tim da je maksimalno zrno materijala za zasipavanje Dmax = 63 mm. Na mjestima gdje se rov ne nalazi u kolničkoj konstrukciji, rov se ispunjava zemljom iz iskopa. Ukoliko se rov ispod kolničke konstrukcije zapunjava materijalom iz iskopa, nadzorni inženjer mora odobriti predloženi način zasipavanja i zbijanja. Rad obuhvaća razastiranje i planiranje materijala u slojevima, sabijanje laganim sredstvima za sabijanje tla ili ručno nabijačima. Traženi modul stišljivosti na nivou posteljice iznosi Ms≥35MN/m2 za miješani materijal ili  Ms≥40MN/m2  za pijesak uz stupanj zbijenosti Sz≥100%. </t>
    </r>
  </si>
  <si>
    <t>ZATRPAVANJE ROVA ZA CIJEVI FEKALNE ODVODNJE I CIJEVI VODOVODNE MREŽE .</t>
  </si>
  <si>
    <r>
      <t>Obračun po m</t>
    </r>
    <r>
      <rPr>
        <vertAlign val="superscript"/>
        <sz val="10"/>
        <rFont val="Times New Roman"/>
        <family val="1"/>
        <charset val="238"/>
      </rPr>
      <t>3</t>
    </r>
    <r>
      <rPr>
        <sz val="10"/>
        <rFont val="Times New Roman"/>
        <family val="1"/>
        <charset val="238"/>
      </rPr>
      <t xml:space="preserve"> sraslog materijala.</t>
    </r>
  </si>
  <si>
    <r>
      <t>Dovoz, doprema i ugradnja podložnog betona klase betona C12/15 u sloju od 10 cm. Obračun po m</t>
    </r>
    <r>
      <rPr>
        <vertAlign val="superscript"/>
        <sz val="10"/>
        <rFont val="Times New Roman"/>
        <family val="1"/>
        <charset val="238"/>
      </rPr>
      <t>3</t>
    </r>
  </si>
  <si>
    <t>Betoniranje temeljne ploče sabirne jame debljine 25 cm klasom betona C30/37 s aditivom za vodonepropusnost kao antikorodin cementol TKK u potrebnoj oplati.</t>
  </si>
  <si>
    <r>
      <t xml:space="preserve">a) profila do </t>
    </r>
    <r>
      <rPr>
        <sz val="10"/>
        <rFont val="Symbol"/>
        <family val="1"/>
        <charset val="2"/>
      </rPr>
      <t>f</t>
    </r>
    <r>
      <rPr>
        <sz val="10"/>
        <rFont val="Arial"/>
        <family val="2"/>
      </rPr>
      <t xml:space="preserve">  12 mm</t>
    </r>
  </si>
  <si>
    <r>
      <t xml:space="preserve">b) profila od </t>
    </r>
    <r>
      <rPr>
        <sz val="10"/>
        <rFont val="Symbol"/>
        <family val="1"/>
        <charset val="2"/>
      </rPr>
      <t>f</t>
    </r>
    <r>
      <rPr>
        <sz val="10"/>
        <rFont val="Arial"/>
        <family val="2"/>
      </rPr>
      <t xml:space="preserve">  12 mm</t>
    </r>
  </si>
  <si>
    <r>
      <t>m</t>
    </r>
    <r>
      <rPr>
        <vertAlign val="superscript"/>
        <sz val="10"/>
        <rFont val="Times New Roman"/>
        <family val="1"/>
        <charset val="238"/>
      </rPr>
      <t>1</t>
    </r>
  </si>
  <si>
    <r>
      <t>Obrada unutarnje strane sabirne jame vodonepropusnim mortom MM-10. U cijenu uključen sav rad i materijal. Obračun po m</t>
    </r>
    <r>
      <rPr>
        <vertAlign val="superscript"/>
        <sz val="10"/>
        <rFont val="Times New Roman"/>
        <family val="1"/>
        <charset val="238"/>
      </rPr>
      <t>2</t>
    </r>
  </si>
  <si>
    <t>72/17</t>
  </si>
  <si>
    <t>229/17</t>
  </si>
  <si>
    <t>Betoniranje zidova sabirne jame debljine 25 cm klasom betona C30/37 s aditivom za vodonepropusnost kao antikorodin cementol TKK u potrebnoj oplati.</t>
  </si>
  <si>
    <t xml:space="preserve">Stavka uključuje i eventualno potrebno razupiranje rova, što će se odrediti na licu mjesta za vrijeme iskopa, u ovisnosti o kategoriji tla i uz suglasnost nadzornog inženjera.  Dubina rova  od  cca 0.80 - 1.0 m prema uzdužnom profilu, a širina rova od cca 0.6 m . Obračun količina se vrši po stvarno izvedenom iskopu, ali do dimenzija predviđenih u projektu odnosno odluci nadzornog inženjera. </t>
  </si>
  <si>
    <r>
      <t xml:space="preserve">Nabava, doprema i ugradnja okruglog  i kvadratnog ljeveno željeznog kanalizacijskog poklopca dimenzija Ø600 mm(60x60mm) s okvirom, s dvije ručke na izvlačenje (pomične). Poklopci  u kolniku prometnica su predviđeni za prometno opterećenje 250 kN, dok su van njih poklopci za prometno opterećenje 15kN (zelene površine).
Poklopac mora imati bravu kao i dokaze o potrebnoj kvaliteti, a njihovu primjenu odobrava nadzorni inženjer. 
Reške oko okvira se zalijevaju cementnim mortom 1:2, što je uključeno u cijenu ugradnje poklopca.
</t>
    </r>
    <r>
      <rPr>
        <b/>
        <sz val="10"/>
        <rFont val="Times New Roman"/>
        <family val="1"/>
        <charset val="238"/>
      </rPr>
      <t>(Napomena: Stavka je vezana na revizijska okna)</t>
    </r>
    <r>
      <rPr>
        <sz val="10"/>
        <rFont val="Times New Roman"/>
        <family val="1"/>
        <charset val="238"/>
      </rPr>
      <t xml:space="preserve">
</t>
    </r>
  </si>
  <si>
    <t>NABAVA, DOPREMA I UGRADNJA CIJEVI I OPREME VODOOPSKRBE I KANALIZACIJE</t>
  </si>
  <si>
    <t>MRTVAČNICA</t>
  </si>
  <si>
    <t>kanalizacija</t>
  </si>
  <si>
    <t xml:space="preserve">Poduzeće za projektiranje i nadzor
Jadranska 7, 23210 Biograd na Moru
e-mail: viafactum@viafactum.hr
tel: 023/400 655
tel/fax: 023/400 654
OIB: 76739136445 
</t>
  </si>
  <si>
    <r>
      <t>Investitor:</t>
    </r>
    <r>
      <rPr>
        <b/>
        <sz val="11"/>
        <rFont val="Century Gothic"/>
        <family val="2"/>
      </rPr>
      <t xml:space="preserve">       </t>
    </r>
  </si>
  <si>
    <r>
      <t xml:space="preserve">OPĆINA GRAČAC
</t>
    </r>
    <r>
      <rPr>
        <sz val="11"/>
        <rFont val="Century Gothic"/>
        <family val="2"/>
      </rPr>
      <t>Park sv. Jurja 1, 23440 Gračac
OIB: 46944306133</t>
    </r>
    <r>
      <rPr>
        <b/>
        <sz val="11"/>
        <rFont val="Century Gothic"/>
        <family val="2"/>
      </rPr>
      <t xml:space="preserve">
</t>
    </r>
    <r>
      <rPr>
        <sz val="10"/>
        <rFont val="Century Gothic"/>
        <family val="2"/>
      </rPr>
      <t xml:space="preserve">
</t>
    </r>
    <r>
      <rPr>
        <b/>
        <sz val="11"/>
        <rFont val="Century Gothic"/>
        <family val="2"/>
      </rPr>
      <t/>
    </r>
  </si>
  <si>
    <r>
      <t>Naziv građevine:</t>
    </r>
    <r>
      <rPr>
        <b/>
        <sz val="11"/>
        <rFont val="Century Gothic"/>
        <family val="2"/>
      </rPr>
      <t xml:space="preserve">    </t>
    </r>
  </si>
  <si>
    <t>Faza projekta:</t>
  </si>
  <si>
    <t>Datum izrade:</t>
  </si>
  <si>
    <t>Listopad 2017. godine</t>
  </si>
  <si>
    <t>Izradio:</t>
  </si>
  <si>
    <t>Silvio Panović dipl. ing. građ.</t>
  </si>
  <si>
    <t xml:space="preserve"> TROŠKOVNIK VODOVODA I KANALIZACIJE</t>
  </si>
  <si>
    <t xml:space="preserve">   TROŠKOVNIK VODOVODA I KANALIZACIJE</t>
  </si>
  <si>
    <t>revizijsko okno</t>
  </si>
  <si>
    <t>reviziono okno</t>
  </si>
</sst>
</file>

<file path=xl/styles.xml><?xml version="1.0" encoding="utf-8"?>
<styleSheet xmlns="http://schemas.openxmlformats.org/spreadsheetml/2006/main">
  <numFmts count="1">
    <numFmt numFmtId="164" formatCode="###,##0.00"/>
  </numFmts>
  <fonts count="56">
    <font>
      <sz val="10"/>
      <name val="MS Sans Serif"/>
    </font>
    <font>
      <sz val="10"/>
      <name val="MS Sans Serif"/>
      <family val="2"/>
      <charset val="238"/>
    </font>
    <font>
      <b/>
      <sz val="11"/>
      <name val="Times New Roman"/>
      <family val="1"/>
      <charset val="238"/>
    </font>
    <font>
      <sz val="11"/>
      <name val="Times New Roman"/>
      <family val="1"/>
      <charset val="238"/>
    </font>
    <font>
      <sz val="11"/>
      <name val="Times New Roman CE"/>
      <family val="1"/>
      <charset val="238"/>
    </font>
    <font>
      <b/>
      <sz val="11"/>
      <name val="Times New Roman CE"/>
      <family val="1"/>
      <charset val="238"/>
    </font>
    <font>
      <sz val="11"/>
      <color indexed="8"/>
      <name val="Times New Roman"/>
      <family val="1"/>
      <charset val="238"/>
    </font>
    <font>
      <b/>
      <sz val="11"/>
      <color indexed="8"/>
      <name val="Times New Roman"/>
      <family val="1"/>
      <charset val="238"/>
    </font>
    <font>
      <sz val="10"/>
      <color indexed="8"/>
      <name val="Arial"/>
      <family val="2"/>
      <charset val="238"/>
    </font>
    <font>
      <i/>
      <sz val="11"/>
      <name val="Times New Roman"/>
      <family val="1"/>
      <charset val="238"/>
    </font>
    <font>
      <sz val="8"/>
      <name val="MS Sans Serif"/>
      <family val="2"/>
      <charset val="238"/>
    </font>
    <font>
      <sz val="10"/>
      <name val="Arial"/>
      <family val="2"/>
      <charset val="238"/>
    </font>
    <font>
      <b/>
      <sz val="10"/>
      <name val="Times New Roman"/>
      <family val="1"/>
      <charset val="238"/>
    </font>
    <font>
      <sz val="10"/>
      <name val="Times New Roman"/>
      <family val="1"/>
      <charset val="238"/>
    </font>
    <font>
      <sz val="12"/>
      <color indexed="8"/>
      <name val="Arial Black"/>
      <family val="2"/>
      <charset val="238"/>
    </font>
    <font>
      <sz val="12"/>
      <color indexed="10"/>
      <name val="Arial Black"/>
      <family val="2"/>
      <charset val="238"/>
    </font>
    <font>
      <sz val="12"/>
      <color indexed="10"/>
      <name val="Arial"/>
      <family val="2"/>
      <charset val="238"/>
    </font>
    <font>
      <sz val="12"/>
      <name val="MS Sans Serif"/>
      <family val="2"/>
      <charset val="238"/>
    </font>
    <font>
      <b/>
      <i/>
      <sz val="10"/>
      <name val="Times New Roman"/>
      <family val="1"/>
      <charset val="238"/>
    </font>
    <font>
      <b/>
      <sz val="9"/>
      <name val="Times New Roman"/>
      <family val="1"/>
      <charset val="238"/>
    </font>
    <font>
      <i/>
      <sz val="10"/>
      <name val="Times New Roman"/>
      <family val="1"/>
      <charset val="238"/>
    </font>
    <font>
      <vertAlign val="superscript"/>
      <sz val="10"/>
      <name val="Times New Roman"/>
      <family val="1"/>
      <charset val="238"/>
    </font>
    <font>
      <sz val="10"/>
      <name val="Calibri"/>
      <family val="2"/>
      <charset val="238"/>
    </font>
    <font>
      <sz val="8.5"/>
      <name val="Times New Roman"/>
      <family val="1"/>
      <charset val="238"/>
    </font>
    <font>
      <sz val="10"/>
      <name val="Symbol"/>
      <family val="1"/>
      <charset val="2"/>
    </font>
    <font>
      <sz val="10"/>
      <name val="Arial"/>
      <family val="2"/>
    </font>
    <font>
      <sz val="10"/>
      <name val="Arial"/>
      <charset val="238"/>
    </font>
    <font>
      <sz val="10"/>
      <name val="Century Gothic"/>
      <family val="2"/>
    </font>
    <font>
      <sz val="11"/>
      <name val="Century Gothic"/>
      <family val="2"/>
    </font>
    <font>
      <b/>
      <sz val="11"/>
      <name val="Century Gothic"/>
      <family val="2"/>
    </font>
    <font>
      <sz val="12"/>
      <name val="Century Gothic"/>
      <family val="2"/>
    </font>
    <font>
      <b/>
      <sz val="12"/>
      <name val="Century Gothic"/>
      <family val="2"/>
    </font>
    <font>
      <b/>
      <sz val="14"/>
      <name val="Century Gothic"/>
      <family val="2"/>
    </font>
    <font>
      <sz val="14"/>
      <name val="Century Gothic"/>
      <family val="2"/>
    </font>
    <font>
      <b/>
      <i/>
      <sz val="14"/>
      <name val="Century Gothic"/>
      <family val="2"/>
    </font>
    <font>
      <sz val="11"/>
      <color theme="1"/>
      <name val="Calibri"/>
      <family val="2"/>
      <charset val="238"/>
      <scheme val="minor"/>
    </font>
    <font>
      <sz val="11"/>
      <color rgb="FFFF0000"/>
      <name val="Calibri"/>
      <family val="2"/>
      <charset val="238"/>
      <scheme val="minor"/>
    </font>
    <font>
      <sz val="11"/>
      <color rgb="FFFF0000"/>
      <name val="Times New Roman"/>
      <family val="1"/>
      <charset val="238"/>
    </font>
    <font>
      <sz val="11"/>
      <name val="Calibri"/>
      <family val="2"/>
      <charset val="238"/>
      <scheme val="minor"/>
    </font>
    <font>
      <b/>
      <sz val="10"/>
      <color rgb="FFFF0000"/>
      <name val="Times New Roman"/>
      <family val="1"/>
      <charset val="238"/>
    </font>
    <font>
      <sz val="10"/>
      <color rgb="FFFF0000"/>
      <name val="Times New Roman"/>
      <family val="1"/>
      <charset val="238"/>
    </font>
    <font>
      <sz val="10"/>
      <color theme="1"/>
      <name val="Times New Roman"/>
      <family val="1"/>
      <charset val="238"/>
    </font>
    <font>
      <b/>
      <sz val="11"/>
      <color rgb="FFFF0000"/>
      <name val="Times New Roman"/>
      <family val="1"/>
      <charset val="238"/>
    </font>
    <font>
      <b/>
      <sz val="10"/>
      <color rgb="FFFF0000"/>
      <name val="Arial"/>
      <family val="2"/>
      <charset val="238"/>
    </font>
    <font>
      <sz val="11"/>
      <color theme="1"/>
      <name val="Times New Roman"/>
      <family val="1"/>
      <charset val="238"/>
    </font>
    <font>
      <sz val="10"/>
      <color rgb="FFFF0000"/>
      <name val="Arial"/>
      <family val="2"/>
      <charset val="238"/>
    </font>
    <font>
      <sz val="10"/>
      <color theme="1"/>
      <name val="Arial"/>
      <family val="2"/>
      <charset val="238"/>
    </font>
    <font>
      <b/>
      <sz val="11"/>
      <color theme="1"/>
      <name val="Times New Roman"/>
      <family val="1"/>
      <charset val="238"/>
    </font>
    <font>
      <sz val="10"/>
      <color theme="0"/>
      <name val="Times New Roman"/>
      <family val="1"/>
      <charset val="238"/>
    </font>
    <font>
      <b/>
      <sz val="11"/>
      <color rgb="FF0070C0"/>
      <name val="Times New Roman"/>
      <family val="1"/>
      <charset val="238"/>
    </font>
    <font>
      <b/>
      <sz val="10"/>
      <color rgb="FF0070C0"/>
      <name val="Times New Roman"/>
      <family val="1"/>
      <charset val="238"/>
    </font>
    <font>
      <sz val="10"/>
      <color rgb="FF0070C0"/>
      <name val="Times New Roman"/>
      <family val="1"/>
      <charset val="238"/>
    </font>
    <font>
      <sz val="11"/>
      <color rgb="FF0070C0"/>
      <name val="Times New Roman"/>
      <family val="1"/>
      <charset val="238"/>
    </font>
    <font>
      <b/>
      <i/>
      <sz val="10"/>
      <color rgb="FF0070C0"/>
      <name val="Times New Roman"/>
      <family val="1"/>
      <charset val="238"/>
    </font>
    <font>
      <sz val="11"/>
      <color rgb="FFFF0000"/>
      <name val="Times New Roman CE"/>
      <family val="1"/>
      <charset val="238"/>
    </font>
    <font>
      <sz val="11"/>
      <color rgb="FFFF0000"/>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8">
    <xf numFmtId="0" fontId="0" fillId="0" borderId="0"/>
    <xf numFmtId="40" fontId="1" fillId="0" borderId="0" applyFont="0" applyFill="0" applyBorder="0" applyAlignment="0" applyProtection="0"/>
    <xf numFmtId="40" fontId="1" fillId="0" borderId="0" applyFont="0" applyFill="0" applyBorder="0" applyAlignment="0" applyProtection="0"/>
    <xf numFmtId="0" fontId="35" fillId="0" borderId="0"/>
    <xf numFmtId="0" fontId="35" fillId="0" borderId="0"/>
    <xf numFmtId="0" fontId="26" fillId="0" borderId="0"/>
    <xf numFmtId="0" fontId="1" fillId="0" borderId="0"/>
    <xf numFmtId="40" fontId="1" fillId="0" borderId="0" applyFont="0" applyFill="0" applyBorder="0" applyAlignment="0" applyProtection="0"/>
  </cellStyleXfs>
  <cellXfs count="283">
    <xf numFmtId="0" fontId="0" fillId="0" borderId="0" xfId="0"/>
    <xf numFmtId="0" fontId="35" fillId="0" borderId="0" xfId="3" applyBorder="1"/>
    <xf numFmtId="0" fontId="35" fillId="0" borderId="0" xfId="3"/>
    <xf numFmtId="0" fontId="35" fillId="0" borderId="0" xfId="3" applyFill="1" applyBorder="1"/>
    <xf numFmtId="0" fontId="3" fillId="0" borderId="1" xfId="0" applyFont="1" applyFill="1" applyBorder="1" applyAlignment="1">
      <alignment horizontal="justify" vertical="top" wrapText="1"/>
    </xf>
    <xf numFmtId="0" fontId="0" fillId="0" borderId="0" xfId="0" applyAlignment="1">
      <alignment horizontal="center" vertical="top"/>
    </xf>
    <xf numFmtId="0" fontId="7" fillId="0" borderId="1" xfId="3" applyFont="1" applyFill="1" applyBorder="1" applyAlignment="1">
      <alignment horizontal="left" vertical="top"/>
    </xf>
    <xf numFmtId="0" fontId="6" fillId="0" borderId="1" xfId="3" applyFont="1" applyFill="1" applyBorder="1" applyAlignment="1">
      <alignment horizontal="left" vertical="top"/>
    </xf>
    <xf numFmtId="0" fontId="3" fillId="0" borderId="1" xfId="0" applyFont="1" applyFill="1" applyBorder="1" applyAlignment="1">
      <alignment horizontal="left" vertical="top"/>
    </xf>
    <xf numFmtId="0" fontId="5" fillId="0" borderId="1" xfId="0" applyFont="1" applyFill="1" applyBorder="1" applyAlignment="1" applyProtection="1">
      <alignment horizontal="left" vertical="top"/>
      <protection locked="0"/>
    </xf>
    <xf numFmtId="0" fontId="5" fillId="0" borderId="1" xfId="0" applyFont="1" applyFill="1" applyBorder="1" applyAlignment="1">
      <alignment horizontal="left" vertical="top"/>
    </xf>
    <xf numFmtId="0" fontId="37" fillId="0" borderId="1" xfId="0" applyFont="1" applyFill="1" applyBorder="1" applyAlignment="1">
      <alignment horizontal="left" vertical="top"/>
    </xf>
    <xf numFmtId="0" fontId="35" fillId="2" borderId="0" xfId="3" applyFill="1" applyBorder="1"/>
    <xf numFmtId="0" fontId="36" fillId="0" borderId="0" xfId="3" applyFont="1" applyBorder="1"/>
    <xf numFmtId="0" fontId="36" fillId="0" borderId="0" xfId="3" applyFont="1" applyFill="1" applyBorder="1"/>
    <xf numFmtId="0" fontId="0" fillId="0" borderId="0" xfId="0" applyAlignment="1">
      <alignment horizontal="center" vertical="center"/>
    </xf>
    <xf numFmtId="0" fontId="14" fillId="0" borderId="0" xfId="0" applyFont="1" applyAlignment="1">
      <alignment horizontal="center" vertical="center" wrapText="1" shrinkToFit="1"/>
    </xf>
    <xf numFmtId="0" fontId="15" fillId="0" borderId="0" xfId="0" applyFont="1" applyAlignment="1">
      <alignment horizontal="center" vertical="center" wrapText="1" shrinkToFit="1"/>
    </xf>
    <xf numFmtId="4" fontId="16" fillId="0" borderId="0" xfId="0" applyNumberFormat="1" applyFont="1" applyAlignment="1">
      <alignment horizontal="center" vertical="center"/>
    </xf>
    <xf numFmtId="0" fontId="17" fillId="0" borderId="0" xfId="0" applyFont="1" applyAlignment="1">
      <alignment horizontal="center" vertical="center"/>
    </xf>
    <xf numFmtId="0" fontId="38" fillId="2" borderId="0" xfId="3" applyFont="1" applyFill="1" applyBorder="1"/>
    <xf numFmtId="0" fontId="13" fillId="0" borderId="1" xfId="3" applyFont="1" applyFill="1" applyBorder="1" applyAlignment="1">
      <alignment horizontal="justify" vertical="top" wrapText="1"/>
    </xf>
    <xf numFmtId="0" fontId="39" fillId="0" borderId="1" xfId="3" applyFont="1" applyFill="1" applyBorder="1" applyAlignment="1">
      <alignment vertical="top" wrapText="1"/>
    </xf>
    <xf numFmtId="0" fontId="13" fillId="0" borderId="1" xfId="0" applyFont="1" applyFill="1" applyBorder="1" applyAlignment="1">
      <alignment horizontal="justify" vertical="top" wrapText="1"/>
    </xf>
    <xf numFmtId="0" fontId="12" fillId="0" borderId="1" xfId="3" applyFont="1" applyFill="1" applyBorder="1" applyAlignment="1">
      <alignment vertical="top" wrapText="1"/>
    </xf>
    <xf numFmtId="0" fontId="13" fillId="0" borderId="1" xfId="0" applyFont="1" applyFill="1" applyBorder="1" applyAlignment="1">
      <alignment horizontal="left" vertical="top" wrapText="1"/>
    </xf>
    <xf numFmtId="0" fontId="13" fillId="0" borderId="1" xfId="3" applyFont="1" applyFill="1" applyBorder="1" applyAlignment="1">
      <alignment horizontal="center"/>
    </xf>
    <xf numFmtId="0" fontId="40" fillId="0" borderId="1" xfId="3" applyFont="1" applyFill="1" applyBorder="1" applyAlignment="1">
      <alignment horizontal="center" vertical="top"/>
    </xf>
    <xf numFmtId="0" fontId="40" fillId="0" borderId="1" xfId="3" applyFont="1" applyFill="1" applyBorder="1" applyAlignment="1">
      <alignment horizontal="center" vertical="top" wrapText="1"/>
    </xf>
    <xf numFmtId="0" fontId="13" fillId="0" borderId="1" xfId="0" applyFont="1" applyFill="1" applyBorder="1" applyAlignment="1">
      <alignment horizontal="center"/>
    </xf>
    <xf numFmtId="4" fontId="13" fillId="0" borderId="1" xfId="3" applyNumberFormat="1" applyFont="1" applyFill="1" applyBorder="1" applyAlignment="1">
      <alignment horizontal="center" wrapText="1"/>
    </xf>
    <xf numFmtId="4" fontId="13" fillId="0" borderId="1" xfId="3" applyNumberFormat="1" applyFont="1" applyFill="1" applyBorder="1" applyAlignment="1">
      <alignment horizontal="center"/>
    </xf>
    <xf numFmtId="4" fontId="13" fillId="0" borderId="1" xfId="1" applyNumberFormat="1" applyFont="1" applyFill="1" applyBorder="1" applyAlignment="1">
      <alignment horizontal="center"/>
    </xf>
    <xf numFmtId="4" fontId="13" fillId="0" borderId="1" xfId="3" applyNumberFormat="1" applyFont="1" applyFill="1" applyBorder="1" applyAlignment="1">
      <alignment horizontal="center" vertical="top"/>
    </xf>
    <xf numFmtId="4" fontId="13" fillId="0" borderId="1" xfId="3" applyNumberFormat="1" applyFont="1" applyFill="1" applyBorder="1" applyAlignment="1">
      <alignment horizontal="center" vertical="top" wrapText="1"/>
    </xf>
    <xf numFmtId="164" fontId="13" fillId="0" borderId="1" xfId="0" applyNumberFormat="1" applyFont="1" applyFill="1" applyBorder="1" applyAlignment="1">
      <alignment horizontal="center" wrapText="1"/>
    </xf>
    <xf numFmtId="0" fontId="3" fillId="0" borderId="1" xfId="0" applyFont="1" applyFill="1" applyBorder="1" applyAlignment="1">
      <alignment horizontal="right" vertical="top"/>
    </xf>
    <xf numFmtId="0" fontId="13" fillId="0" borderId="1" xfId="0" applyFont="1" applyFill="1" applyBorder="1" applyAlignment="1">
      <alignment vertical="top" wrapText="1"/>
    </xf>
    <xf numFmtId="0" fontId="35" fillId="0" borderId="0" xfId="3" applyFont="1" applyBorder="1"/>
    <xf numFmtId="0" fontId="2" fillId="0" borderId="1" xfId="0" applyFont="1" applyFill="1" applyBorder="1" applyAlignment="1">
      <alignment horizontal="left" vertical="top"/>
    </xf>
    <xf numFmtId="0" fontId="13" fillId="0" borderId="1" xfId="3" applyFont="1" applyFill="1" applyBorder="1" applyAlignment="1">
      <alignment vertical="top" wrapText="1"/>
    </xf>
    <xf numFmtId="0" fontId="35" fillId="3" borderId="0" xfId="3" applyFill="1" applyBorder="1"/>
    <xf numFmtId="0" fontId="35" fillId="0" borderId="0" xfId="3" applyFont="1" applyFill="1" applyBorder="1"/>
    <xf numFmtId="0" fontId="6" fillId="0" borderId="0" xfId="3" applyFont="1" applyFill="1" applyBorder="1" applyAlignment="1">
      <alignment horizontal="left" vertical="top"/>
    </xf>
    <xf numFmtId="0" fontId="41" fillId="0" borderId="0" xfId="3" applyFont="1" applyFill="1" applyBorder="1"/>
    <xf numFmtId="0" fontId="41" fillId="0" borderId="0" xfId="3" applyFont="1" applyFill="1" applyBorder="1" applyAlignment="1">
      <alignment horizontal="center"/>
    </xf>
    <xf numFmtId="4" fontId="13" fillId="0" borderId="0" xfId="3" applyNumberFormat="1" applyFont="1" applyFill="1" applyBorder="1" applyAlignment="1">
      <alignment horizontal="center"/>
    </xf>
    <xf numFmtId="0" fontId="13" fillId="0" borderId="1" xfId="3" applyFont="1" applyFill="1" applyBorder="1" applyAlignment="1">
      <alignment horizontal="center" vertical="top"/>
    </xf>
    <xf numFmtId="0" fontId="3" fillId="0" borderId="1" xfId="3" applyFont="1" applyFill="1" applyBorder="1" applyAlignment="1">
      <alignment horizontal="left" vertical="top"/>
    </xf>
    <xf numFmtId="0" fontId="3" fillId="0" borderId="1" xfId="3" applyFont="1" applyFill="1" applyBorder="1" applyAlignment="1">
      <alignment horizontal="right" vertical="top"/>
    </xf>
    <xf numFmtId="0" fontId="37" fillId="0" borderId="1" xfId="3" applyFont="1" applyFill="1" applyBorder="1" applyAlignment="1">
      <alignment horizontal="left" vertical="top"/>
    </xf>
    <xf numFmtId="0" fontId="40" fillId="0" borderId="1" xfId="3" applyFont="1" applyFill="1" applyBorder="1" applyAlignment="1">
      <alignment horizontal="center"/>
    </xf>
    <xf numFmtId="0" fontId="2" fillId="0" borderId="1" xfId="3" applyFont="1" applyFill="1" applyBorder="1" applyAlignment="1">
      <alignment horizontal="left" vertical="top"/>
    </xf>
    <xf numFmtId="0" fontId="12" fillId="0" borderId="1" xfId="3" applyFont="1" applyFill="1" applyBorder="1" applyAlignment="1">
      <alignment horizontal="center"/>
    </xf>
    <xf numFmtId="0" fontId="42" fillId="0" borderId="1" xfId="3" applyFont="1" applyFill="1" applyBorder="1" applyAlignment="1">
      <alignment horizontal="left" vertical="top"/>
    </xf>
    <xf numFmtId="0" fontId="39" fillId="0" borderId="1" xfId="3" applyFont="1" applyFill="1" applyBorder="1" applyAlignment="1">
      <alignment horizontal="justify" vertical="top" wrapText="1"/>
    </xf>
    <xf numFmtId="0" fontId="40" fillId="0" borderId="1" xfId="0" applyFont="1" applyFill="1" applyBorder="1" applyAlignment="1">
      <alignment horizontal="justify" vertical="top" wrapText="1"/>
    </xf>
    <xf numFmtId="4" fontId="12" fillId="0" borderId="1" xfId="3" applyNumberFormat="1" applyFont="1" applyFill="1" applyBorder="1" applyAlignment="1">
      <alignment horizontal="center"/>
    </xf>
    <xf numFmtId="0" fontId="13" fillId="0" borderId="1" xfId="0" applyFont="1" applyFill="1" applyBorder="1" applyAlignment="1">
      <alignment wrapText="1"/>
    </xf>
    <xf numFmtId="0" fontId="12" fillId="0" borderId="1" xfId="3" applyFont="1" applyFill="1" applyBorder="1" applyAlignment="1">
      <alignment vertical="top"/>
    </xf>
    <xf numFmtId="0" fontId="11" fillId="0" borderId="1" xfId="0" applyFont="1" applyFill="1" applyBorder="1" applyAlignment="1">
      <alignment horizontal="right" vertical="top"/>
    </xf>
    <xf numFmtId="0" fontId="2" fillId="0" borderId="1" xfId="0" applyFont="1" applyFill="1" applyBorder="1" applyAlignment="1">
      <alignment horizontal="center" vertical="center"/>
    </xf>
    <xf numFmtId="0" fontId="12" fillId="0" borderId="1" xfId="3" applyFont="1" applyFill="1" applyBorder="1" applyAlignment="1"/>
    <xf numFmtId="0" fontId="13" fillId="0" borderId="1" xfId="3" applyFont="1" applyFill="1" applyBorder="1" applyAlignment="1">
      <alignment vertical="center" wrapText="1"/>
    </xf>
    <xf numFmtId="0" fontId="3" fillId="0" borderId="1" xfId="0" applyFont="1" applyFill="1" applyBorder="1" applyAlignment="1">
      <alignment horizontal="center" vertical="center"/>
    </xf>
    <xf numFmtId="0" fontId="18" fillId="0" borderId="1" xfId="0" applyFont="1" applyFill="1" applyBorder="1" applyAlignment="1">
      <alignment horizontal="center"/>
    </xf>
    <xf numFmtId="4" fontId="18" fillId="0" borderId="1" xfId="0" applyNumberFormat="1" applyFont="1" applyFill="1" applyBorder="1" applyAlignment="1">
      <alignment horizontal="center"/>
    </xf>
    <xf numFmtId="0" fontId="12" fillId="0" borderId="1" xfId="3" applyFont="1" applyFill="1" applyBorder="1" applyAlignment="1">
      <alignment wrapText="1"/>
    </xf>
    <xf numFmtId="0" fontId="13" fillId="0" borderId="1" xfId="0" applyFont="1" applyFill="1" applyBorder="1" applyAlignment="1">
      <alignment vertical="top" wrapText="1" shrinkToFit="1"/>
    </xf>
    <xf numFmtId="0" fontId="13" fillId="0" borderId="1" xfId="0" applyFont="1" applyFill="1" applyBorder="1" applyAlignment="1">
      <alignment horizontal="center" vertical="top" wrapText="1" shrinkToFit="1"/>
    </xf>
    <xf numFmtId="0" fontId="37" fillId="0" borderId="1" xfId="0" applyFont="1" applyFill="1" applyBorder="1" applyAlignment="1">
      <alignment horizontal="right" vertical="top"/>
    </xf>
    <xf numFmtId="0" fontId="40" fillId="0" borderId="1" xfId="0" applyFont="1" applyFill="1" applyBorder="1" applyAlignment="1">
      <alignment wrapText="1"/>
    </xf>
    <xf numFmtId="0" fontId="40" fillId="0" borderId="1" xfId="0" applyFont="1" applyFill="1" applyBorder="1"/>
    <xf numFmtId="4" fontId="13" fillId="0" borderId="1" xfId="0" applyNumberFormat="1" applyFont="1" applyFill="1" applyBorder="1" applyAlignment="1">
      <alignment horizontal="center"/>
    </xf>
    <xf numFmtId="0" fontId="13" fillId="0" borderId="1" xfId="0" applyFont="1" applyFill="1" applyBorder="1" applyAlignment="1">
      <alignment horizontal="left"/>
    </xf>
    <xf numFmtId="0" fontId="13" fillId="0" borderId="1" xfId="0" applyFont="1" applyFill="1" applyBorder="1" applyAlignment="1">
      <alignment horizontal="center" wrapText="1"/>
    </xf>
    <xf numFmtId="0" fontId="13" fillId="0" borderId="2" xfId="0" applyFont="1" applyFill="1" applyBorder="1" applyAlignment="1">
      <alignment vertical="top" wrapText="1"/>
    </xf>
    <xf numFmtId="0" fontId="2" fillId="0" borderId="1" xfId="3" applyFont="1" applyFill="1" applyBorder="1" applyAlignment="1"/>
    <xf numFmtId="0" fontId="37" fillId="0" borderId="0" xfId="3" applyFont="1" applyFill="1" applyBorder="1" applyAlignment="1">
      <alignment horizontal="left" vertical="top"/>
    </xf>
    <xf numFmtId="0" fontId="37" fillId="0" borderId="0" xfId="0" applyFont="1" applyFill="1" applyBorder="1" applyAlignment="1">
      <alignment horizontal="right" vertical="top"/>
    </xf>
    <xf numFmtId="0" fontId="40" fillId="0" borderId="0" xfId="0" applyFont="1" applyFill="1" applyBorder="1" applyAlignment="1">
      <alignment vertical="top" wrapText="1"/>
    </xf>
    <xf numFmtId="0" fontId="40" fillId="0" borderId="0" xfId="0" applyFont="1" applyFill="1" applyBorder="1" applyAlignment="1">
      <alignment wrapText="1"/>
    </xf>
    <xf numFmtId="164" fontId="13" fillId="0" borderId="0" xfId="0" applyNumberFormat="1" applyFont="1" applyFill="1" applyBorder="1" applyAlignment="1">
      <alignment horizontal="center" wrapText="1"/>
    </xf>
    <xf numFmtId="0" fontId="43" fillId="0" borderId="0" xfId="0" applyFont="1" applyFill="1" applyBorder="1" applyAlignment="1">
      <alignment horizontal="right" vertical="top"/>
    </xf>
    <xf numFmtId="0" fontId="40" fillId="0" borderId="0" xfId="3" applyFont="1" applyFill="1" applyBorder="1" applyAlignment="1">
      <alignment horizontal="center"/>
    </xf>
    <xf numFmtId="0" fontId="39" fillId="0" borderId="0" xfId="0" applyFont="1" applyFill="1" applyBorder="1" applyAlignment="1">
      <alignment wrapText="1"/>
    </xf>
    <xf numFmtId="0" fontId="13" fillId="0" borderId="0" xfId="0" applyFont="1" applyFill="1" applyBorder="1" applyAlignment="1">
      <alignment horizontal="center" wrapText="1"/>
    </xf>
    <xf numFmtId="0" fontId="40" fillId="0" borderId="0" xfId="3" applyFont="1" applyFill="1" applyBorder="1"/>
    <xf numFmtId="0" fontId="44" fillId="0" borderId="0" xfId="3" applyFont="1" applyFill="1" applyBorder="1" applyAlignment="1">
      <alignment horizontal="left" vertical="top"/>
    </xf>
    <xf numFmtId="0" fontId="45" fillId="0" borderId="0" xfId="0" applyFont="1" applyFill="1" applyBorder="1" applyAlignment="1">
      <alignment horizontal="right" vertical="top"/>
    </xf>
    <xf numFmtId="0" fontId="46" fillId="0" borderId="0" xfId="0" applyFont="1" applyFill="1" applyBorder="1" applyAlignment="1">
      <alignment horizontal="right" vertical="top"/>
    </xf>
    <xf numFmtId="0" fontId="44" fillId="0" borderId="0" xfId="0" applyFont="1" applyFill="1" applyBorder="1" applyAlignment="1">
      <alignment horizontal="right" vertical="center"/>
    </xf>
    <xf numFmtId="0" fontId="47" fillId="0" borderId="0" xfId="0" applyFont="1" applyFill="1" applyBorder="1" applyAlignment="1">
      <alignment horizontal="right" vertical="center"/>
    </xf>
    <xf numFmtId="0" fontId="41" fillId="0" borderId="0" xfId="0" applyFont="1" applyFill="1" applyBorder="1" applyAlignment="1">
      <alignment vertical="center" wrapText="1"/>
    </xf>
    <xf numFmtId="164" fontId="13" fillId="0" borderId="0" xfId="0" applyNumberFormat="1" applyFont="1" applyFill="1" applyBorder="1" applyAlignment="1">
      <alignment horizontal="center" vertical="center" wrapText="1"/>
    </xf>
    <xf numFmtId="0" fontId="41" fillId="0" borderId="3" xfId="3" applyFont="1" applyFill="1" applyBorder="1"/>
    <xf numFmtId="0" fontId="41" fillId="0" borderId="3" xfId="3" applyFont="1" applyFill="1" applyBorder="1" applyAlignment="1">
      <alignment horizontal="center"/>
    </xf>
    <xf numFmtId="4" fontId="13" fillId="0" borderId="3" xfId="3" applyNumberFormat="1" applyFont="1" applyFill="1" applyBorder="1" applyAlignment="1">
      <alignment horizontal="center"/>
    </xf>
    <xf numFmtId="0" fontId="37" fillId="0" borderId="1" xfId="3" applyFont="1" applyFill="1" applyBorder="1" applyAlignment="1">
      <alignment horizontal="right" vertical="top"/>
    </xf>
    <xf numFmtId="0" fontId="2" fillId="0" borderId="1" xfId="3" applyFont="1" applyFill="1" applyBorder="1" applyAlignment="1">
      <alignment horizontal="right" vertical="top"/>
    </xf>
    <xf numFmtId="0" fontId="42" fillId="0" borderId="1" xfId="3" applyFont="1" applyFill="1" applyBorder="1" applyAlignment="1">
      <alignment horizontal="right" vertical="top"/>
    </xf>
    <xf numFmtId="0" fontId="2" fillId="0" borderId="1" xfId="0" applyFont="1" applyFill="1" applyBorder="1" applyAlignment="1">
      <alignment horizontal="right" vertical="top"/>
    </xf>
    <xf numFmtId="0" fontId="2" fillId="0" borderId="1" xfId="0" applyFont="1" applyFill="1" applyBorder="1" applyAlignment="1">
      <alignment horizontal="right" vertical="center"/>
    </xf>
    <xf numFmtId="0" fontId="3" fillId="0" borderId="1" xfId="0" applyFont="1" applyFill="1" applyBorder="1" applyAlignment="1">
      <alignment horizontal="right" vertical="center"/>
    </xf>
    <xf numFmtId="0" fontId="12" fillId="0" borderId="1" xfId="3" applyFont="1" applyFill="1" applyBorder="1" applyAlignment="1">
      <alignment horizontal="right"/>
    </xf>
    <xf numFmtId="0" fontId="37" fillId="0" borderId="0" xfId="3" applyFont="1" applyFill="1" applyBorder="1" applyAlignment="1">
      <alignment horizontal="right" vertical="top"/>
    </xf>
    <xf numFmtId="0" fontId="44" fillId="0" borderId="0" xfId="3" applyFont="1" applyFill="1" applyBorder="1" applyAlignment="1">
      <alignment horizontal="right" vertical="top"/>
    </xf>
    <xf numFmtId="0" fontId="6" fillId="0" borderId="0" xfId="3" applyFont="1" applyFill="1" applyBorder="1" applyAlignment="1">
      <alignment horizontal="right" vertical="top"/>
    </xf>
    <xf numFmtId="4" fontId="13" fillId="0" borderId="1" xfId="3" applyNumberFormat="1" applyFont="1" applyFill="1" applyBorder="1" applyAlignment="1">
      <alignment vertical="top" wrapText="1"/>
    </xf>
    <xf numFmtId="0" fontId="13" fillId="0" borderId="1" xfId="0" applyFont="1" applyFill="1" applyBorder="1" applyAlignment="1">
      <alignment horizontal="center" wrapText="1" shrinkToFit="1"/>
    </xf>
    <xf numFmtId="164" fontId="13" fillId="0" borderId="1" xfId="0" applyNumberFormat="1" applyFont="1" applyFill="1" applyBorder="1" applyAlignment="1">
      <alignment wrapText="1"/>
    </xf>
    <xf numFmtId="4" fontId="18" fillId="0" borderId="1" xfId="0" applyNumberFormat="1" applyFont="1" applyFill="1" applyBorder="1" applyAlignment="1">
      <alignment horizontal="center" wrapText="1"/>
    </xf>
    <xf numFmtId="4" fontId="13" fillId="0" borderId="1" xfId="0" applyNumberFormat="1" applyFont="1" applyFill="1" applyBorder="1" applyAlignment="1"/>
    <xf numFmtId="4" fontId="13" fillId="0" borderId="1" xfId="3" applyNumberFormat="1" applyFont="1" applyFill="1" applyBorder="1" applyAlignment="1"/>
    <xf numFmtId="4" fontId="12" fillId="0" borderId="1" xfId="3" applyNumberFormat="1" applyFont="1" applyFill="1" applyBorder="1" applyAlignment="1"/>
    <xf numFmtId="4" fontId="18" fillId="0" borderId="1" xfId="0" applyNumberFormat="1" applyFont="1" applyFill="1" applyBorder="1" applyAlignment="1">
      <alignment wrapText="1"/>
    </xf>
    <xf numFmtId="0" fontId="12" fillId="0" borderId="1" xfId="0" applyFont="1" applyFill="1" applyBorder="1" applyAlignment="1" applyProtection="1">
      <alignment vertical="top"/>
      <protection locked="0"/>
    </xf>
    <xf numFmtId="164" fontId="13" fillId="0" borderId="0" xfId="0" applyNumberFormat="1" applyFont="1" applyFill="1" applyBorder="1" applyAlignment="1">
      <alignment wrapText="1"/>
    </xf>
    <xf numFmtId="4" fontId="13" fillId="0" borderId="0" xfId="3" applyNumberFormat="1" applyFont="1" applyFill="1" applyBorder="1" applyAlignment="1"/>
    <xf numFmtId="164" fontId="12" fillId="0" borderId="0" xfId="0" applyNumberFormat="1" applyFont="1" applyFill="1" applyBorder="1" applyAlignment="1">
      <alignment wrapText="1"/>
    </xf>
    <xf numFmtId="164" fontId="13" fillId="0" borderId="0" xfId="0" applyNumberFormat="1" applyFont="1" applyFill="1" applyBorder="1" applyAlignment="1">
      <alignment vertical="center" wrapText="1"/>
    </xf>
    <xf numFmtId="164" fontId="12" fillId="0" borderId="0" xfId="0" applyNumberFormat="1" applyFont="1" applyFill="1" applyBorder="1" applyAlignment="1">
      <alignment vertical="center" wrapText="1"/>
    </xf>
    <xf numFmtId="4" fontId="12" fillId="0" borderId="0" xfId="3" applyNumberFormat="1" applyFont="1" applyFill="1" applyBorder="1" applyAlignment="1"/>
    <xf numFmtId="4" fontId="13" fillId="0" borderId="4" xfId="3" applyNumberFormat="1" applyFont="1" applyFill="1" applyBorder="1" applyAlignment="1"/>
    <xf numFmtId="0" fontId="39" fillId="0" borderId="1" xfId="3" applyFont="1" applyFill="1" applyBorder="1" applyAlignment="1"/>
    <xf numFmtId="4" fontId="40" fillId="0" borderId="1" xfId="3" applyNumberFormat="1" applyFont="1" applyFill="1" applyBorder="1" applyAlignment="1">
      <alignment horizontal="center"/>
    </xf>
    <xf numFmtId="0" fontId="13" fillId="0" borderId="1" xfId="3"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16" fontId="3" fillId="0" borderId="1" xfId="0" applyNumberFormat="1" applyFont="1" applyFill="1" applyBorder="1" applyAlignment="1">
      <alignment horizontal="right" vertical="top"/>
    </xf>
    <xf numFmtId="0" fontId="38" fillId="0" borderId="1" xfId="3" applyFont="1" applyFill="1" applyBorder="1"/>
    <xf numFmtId="0" fontId="19" fillId="0" borderId="1" xfId="3" applyFont="1" applyFill="1" applyBorder="1" applyAlignment="1">
      <alignment vertical="top"/>
    </xf>
    <xf numFmtId="0" fontId="19" fillId="0" borderId="1" xfId="3" applyFont="1" applyFill="1" applyBorder="1" applyAlignment="1">
      <alignment horizontal="right"/>
    </xf>
    <xf numFmtId="4" fontId="40" fillId="0" borderId="1" xfId="1" applyNumberFormat="1" applyFont="1" applyFill="1" applyBorder="1" applyAlignment="1">
      <alignment horizontal="center"/>
    </xf>
    <xf numFmtId="4" fontId="40" fillId="0" borderId="1" xfId="0" applyNumberFormat="1" applyFont="1" applyFill="1" applyBorder="1" applyAlignment="1"/>
    <xf numFmtId="4" fontId="40" fillId="0" borderId="1" xfId="3" applyNumberFormat="1" applyFont="1" applyFill="1" applyBorder="1" applyAlignment="1"/>
    <xf numFmtId="0" fontId="42"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39" fillId="0" borderId="1" xfId="3" applyFont="1" applyFill="1" applyBorder="1" applyAlignment="1">
      <alignment horizontal="center"/>
    </xf>
    <xf numFmtId="0" fontId="39" fillId="0" borderId="1" xfId="3" applyFont="1" applyFill="1" applyBorder="1" applyAlignment="1">
      <alignment horizontal="right" vertical="top"/>
    </xf>
    <xf numFmtId="4" fontId="40" fillId="0" borderId="1" xfId="3" applyNumberFormat="1" applyFont="1" applyFill="1" applyBorder="1" applyAlignment="1">
      <alignment horizontal="center" vertical="top"/>
    </xf>
    <xf numFmtId="4" fontId="40" fillId="0" borderId="1" xfId="3" applyNumberFormat="1" applyFont="1" applyFill="1" applyBorder="1" applyAlignment="1">
      <alignment horizontal="center" vertical="top" wrapText="1"/>
    </xf>
    <xf numFmtId="4" fontId="40" fillId="0" borderId="1" xfId="3" applyNumberFormat="1" applyFont="1" applyFill="1" applyBorder="1" applyAlignment="1">
      <alignment vertical="top" wrapText="1"/>
    </xf>
    <xf numFmtId="4" fontId="40" fillId="0" borderId="1" xfId="3" applyNumberFormat="1" applyFont="1" applyFill="1" applyBorder="1" applyAlignment="1">
      <alignment horizontal="center" wrapText="1"/>
    </xf>
    <xf numFmtId="4" fontId="40" fillId="0" borderId="1" xfId="3" applyNumberFormat="1" applyFont="1" applyFill="1" applyBorder="1" applyAlignment="1" applyProtection="1">
      <alignment horizontal="center"/>
      <protection locked="0"/>
    </xf>
    <xf numFmtId="0" fontId="40" fillId="0" borderId="1" xfId="0" applyFont="1" applyBorder="1" applyAlignment="1">
      <alignment vertical="top" wrapText="1"/>
    </xf>
    <xf numFmtId="0" fontId="13" fillId="0" borderId="1" xfId="3" applyFont="1" applyFill="1" applyBorder="1" applyAlignment="1">
      <alignment horizontal="right" vertical="top"/>
    </xf>
    <xf numFmtId="0" fontId="13" fillId="0" borderId="1" xfId="3" applyFont="1" applyFill="1" applyBorder="1" applyAlignment="1">
      <alignment horizontal="center" vertical="top" wrapText="1"/>
    </xf>
    <xf numFmtId="0" fontId="13" fillId="0" borderId="1" xfId="3" applyFont="1" applyFill="1" applyBorder="1" applyAlignment="1">
      <alignment wrapText="1"/>
    </xf>
    <xf numFmtId="0" fontId="12" fillId="0" borderId="1" xfId="3" applyFont="1" applyFill="1" applyBorder="1" applyAlignment="1">
      <alignment horizontal="justify" vertical="top" wrapText="1"/>
    </xf>
    <xf numFmtId="4" fontId="13" fillId="0" borderId="1" xfId="3" applyNumberFormat="1" applyFont="1" applyFill="1" applyBorder="1" applyAlignment="1" applyProtection="1">
      <alignment horizontal="center"/>
      <protection locked="0"/>
    </xf>
    <xf numFmtId="0" fontId="12" fillId="0" borderId="1" xfId="0" applyFont="1" applyFill="1" applyBorder="1" applyAlignment="1">
      <alignment horizontal="justify" vertical="top" wrapText="1"/>
    </xf>
    <xf numFmtId="0" fontId="13" fillId="0" borderId="0" xfId="0" applyFont="1" applyFill="1" applyAlignment="1">
      <alignment vertical="top" wrapText="1"/>
    </xf>
    <xf numFmtId="4" fontId="48" fillId="2" borderId="1" xfId="3" applyNumberFormat="1" applyFont="1" applyFill="1" applyBorder="1" applyAlignment="1">
      <alignment horizontal="center"/>
    </xf>
    <xf numFmtId="0" fontId="49" fillId="0" borderId="1" xfId="3" applyFont="1" applyFill="1" applyBorder="1" applyAlignment="1">
      <alignment horizontal="right" vertical="top"/>
    </xf>
    <xf numFmtId="0" fontId="50" fillId="0" borderId="1" xfId="3" applyFont="1" applyFill="1" applyBorder="1" applyAlignment="1">
      <alignment vertical="top" wrapText="1"/>
    </xf>
    <xf numFmtId="4" fontId="51" fillId="0" borderId="1" xfId="3" applyNumberFormat="1" applyFont="1" applyFill="1" applyBorder="1" applyAlignment="1">
      <alignment horizontal="center" vertical="top" wrapText="1"/>
    </xf>
    <xf numFmtId="4" fontId="51" fillId="0" borderId="1" xfId="3" applyNumberFormat="1" applyFont="1" applyFill="1" applyBorder="1" applyAlignment="1">
      <alignment vertical="top" wrapText="1"/>
    </xf>
    <xf numFmtId="4" fontId="51" fillId="0" borderId="1" xfId="3" applyNumberFormat="1" applyFont="1" applyFill="1" applyBorder="1" applyAlignment="1">
      <alignment horizontal="center" wrapText="1"/>
    </xf>
    <xf numFmtId="0" fontId="52" fillId="0" borderId="1" xfId="0" applyFont="1" applyFill="1" applyBorder="1" applyAlignment="1">
      <alignment horizontal="right" vertical="top"/>
    </xf>
    <xf numFmtId="0" fontId="51" fillId="0" borderId="1" xfId="0" applyFont="1" applyFill="1" applyBorder="1" applyAlignment="1">
      <alignment vertical="top" wrapText="1"/>
    </xf>
    <xf numFmtId="0" fontId="51" fillId="0" borderId="1" xfId="0" applyFont="1" applyFill="1" applyBorder="1" applyAlignment="1">
      <alignment wrapText="1"/>
    </xf>
    <xf numFmtId="164" fontId="51" fillId="0" borderId="1" xfId="0" applyNumberFormat="1" applyFont="1" applyFill="1" applyBorder="1" applyAlignment="1">
      <alignment horizontal="center" wrapText="1"/>
    </xf>
    <xf numFmtId="164" fontId="51" fillId="0" borderId="1" xfId="0" applyNumberFormat="1" applyFont="1" applyFill="1" applyBorder="1" applyAlignment="1">
      <alignment wrapText="1"/>
    </xf>
    <xf numFmtId="4" fontId="51" fillId="0" borderId="1" xfId="3" applyNumberFormat="1" applyFont="1" applyFill="1" applyBorder="1" applyAlignment="1"/>
    <xf numFmtId="4" fontId="51" fillId="0" borderId="1" xfId="3" applyNumberFormat="1" applyFont="1" applyFill="1" applyBorder="1" applyAlignment="1">
      <alignment horizontal="center"/>
    </xf>
    <xf numFmtId="4" fontId="50" fillId="0" borderId="1" xfId="3" applyNumberFormat="1" applyFont="1" applyFill="1" applyBorder="1" applyAlignment="1"/>
    <xf numFmtId="0" fontId="51" fillId="0" borderId="1" xfId="3" applyFont="1" applyFill="1" applyBorder="1" applyAlignment="1">
      <alignment horizontal="center" vertical="top" wrapText="1"/>
    </xf>
    <xf numFmtId="0" fontId="51" fillId="0" borderId="1" xfId="0" applyFont="1" applyFill="1" applyBorder="1" applyAlignment="1">
      <alignment horizontal="justify" vertical="top" wrapText="1"/>
    </xf>
    <xf numFmtId="0" fontId="51" fillId="0" borderId="1" xfId="3" applyFont="1" applyFill="1" applyBorder="1" applyAlignment="1">
      <alignment horizontal="center"/>
    </xf>
    <xf numFmtId="4" fontId="51" fillId="0" borderId="1" xfId="1" applyNumberFormat="1" applyFont="1" applyFill="1" applyBorder="1" applyAlignment="1">
      <alignment horizontal="center"/>
    </xf>
    <xf numFmtId="4" fontId="51" fillId="0" borderId="1" xfId="0" applyNumberFormat="1" applyFont="1" applyFill="1" applyBorder="1" applyAlignment="1"/>
    <xf numFmtId="0" fontId="51" fillId="0" borderId="1" xfId="3" applyFont="1" applyFill="1" applyBorder="1" applyAlignment="1">
      <alignment vertical="top" wrapText="1"/>
    </xf>
    <xf numFmtId="0" fontId="50" fillId="0" borderId="1" xfId="3" applyFont="1" applyFill="1" applyBorder="1" applyAlignment="1"/>
    <xf numFmtId="4" fontId="50" fillId="0" borderId="1" xfId="3" applyNumberFormat="1" applyFont="1" applyFill="1" applyBorder="1" applyAlignment="1">
      <alignment horizontal="center"/>
    </xf>
    <xf numFmtId="0" fontId="49" fillId="0" borderId="1" xfId="0" applyFont="1" applyFill="1" applyBorder="1" applyAlignment="1">
      <alignment horizontal="right" vertical="center"/>
    </xf>
    <xf numFmtId="0" fontId="51" fillId="0" borderId="1" xfId="3" applyFont="1" applyFill="1" applyBorder="1" applyAlignment="1">
      <alignment vertical="center" wrapText="1"/>
    </xf>
    <xf numFmtId="0" fontId="52" fillId="0" borderId="1" xfId="0" applyFont="1" applyFill="1" applyBorder="1" applyAlignment="1">
      <alignment horizontal="right" vertical="center"/>
    </xf>
    <xf numFmtId="0" fontId="51" fillId="0" borderId="1" xfId="0" applyFont="1" applyFill="1" applyBorder="1" applyAlignment="1">
      <alignment horizontal="left" wrapText="1"/>
    </xf>
    <xf numFmtId="0" fontId="53" fillId="0" borderId="1" xfId="0" applyFont="1" applyFill="1" applyBorder="1" applyAlignment="1">
      <alignment horizontal="center"/>
    </xf>
    <xf numFmtId="4" fontId="53" fillId="0" borderId="1" xfId="0" applyNumberFormat="1" applyFont="1" applyFill="1" applyBorder="1" applyAlignment="1">
      <alignment horizontal="center"/>
    </xf>
    <xf numFmtId="4" fontId="53" fillId="0" borderId="1" xfId="0" applyNumberFormat="1" applyFont="1" applyFill="1" applyBorder="1" applyAlignment="1">
      <alignment horizontal="center" wrapText="1"/>
    </xf>
    <xf numFmtId="4" fontId="53" fillId="0" borderId="1" xfId="0" applyNumberFormat="1" applyFont="1" applyFill="1" applyBorder="1" applyAlignment="1">
      <alignment wrapText="1"/>
    </xf>
    <xf numFmtId="0" fontId="50" fillId="0" borderId="1" xfId="3" applyFont="1" applyFill="1" applyBorder="1" applyAlignment="1">
      <alignment horizontal="right"/>
    </xf>
    <xf numFmtId="0" fontId="50" fillId="0" borderId="1" xfId="3" applyFont="1" applyFill="1" applyBorder="1" applyAlignment="1">
      <alignment wrapText="1"/>
    </xf>
    <xf numFmtId="0" fontId="51" fillId="0" borderId="1" xfId="0" applyFont="1" applyFill="1" applyBorder="1" applyAlignment="1">
      <alignment vertical="top" wrapText="1" shrinkToFit="1"/>
    </xf>
    <xf numFmtId="0" fontId="51" fillId="0" borderId="1" xfId="0" applyFont="1" applyFill="1" applyBorder="1" applyAlignment="1">
      <alignment horizontal="center" vertical="top" wrapText="1" shrinkToFit="1"/>
    </xf>
    <xf numFmtId="0" fontId="51" fillId="0" borderId="1" xfId="0" applyFont="1" applyFill="1" applyBorder="1" applyAlignment="1">
      <alignment horizontal="center" wrapText="1" shrinkToFit="1"/>
    </xf>
    <xf numFmtId="0" fontId="51" fillId="0" borderId="1" xfId="3" applyFont="1" applyFill="1" applyBorder="1" applyAlignment="1">
      <alignment horizontal="center" vertical="center"/>
    </xf>
    <xf numFmtId="164" fontId="51" fillId="0" borderId="1" xfId="0" applyNumberFormat="1" applyFont="1" applyFill="1" applyBorder="1" applyAlignment="1">
      <alignment horizontal="center" vertical="center" wrapText="1"/>
    </xf>
    <xf numFmtId="164" fontId="51" fillId="0" borderId="1" xfId="0" applyNumberFormat="1" applyFont="1" applyFill="1" applyBorder="1" applyAlignment="1">
      <alignment vertical="center" wrapText="1"/>
    </xf>
    <xf numFmtId="0" fontId="3" fillId="0" borderId="1" xfId="0" applyNumberFormat="1" applyFont="1" applyFill="1" applyBorder="1" applyAlignment="1">
      <alignment horizontal="right" vertical="top"/>
    </xf>
    <xf numFmtId="0" fontId="38" fillId="0" borderId="0" xfId="3" applyFont="1" applyBorder="1"/>
    <xf numFmtId="0" fontId="38" fillId="0" borderId="0" xfId="3" applyFont="1" applyFill="1" applyBorder="1"/>
    <xf numFmtId="0" fontId="12" fillId="0" borderId="1" xfId="0" applyFont="1" applyFill="1" applyBorder="1" applyAlignment="1">
      <alignment horizontal="left" vertical="top"/>
    </xf>
    <xf numFmtId="0" fontId="12" fillId="0" borderId="1" xfId="0" applyFont="1" applyFill="1" applyBorder="1" applyAlignment="1">
      <alignment horizontal="justify" vertical="top"/>
    </xf>
    <xf numFmtId="0" fontId="4" fillId="0" borderId="1" xfId="0" applyFont="1" applyFill="1" applyBorder="1" applyAlignment="1" applyProtection="1">
      <alignment horizontal="left" vertical="top" wrapText="1"/>
      <protection locked="0"/>
    </xf>
    <xf numFmtId="0" fontId="3" fillId="0" borderId="1" xfId="3" applyFont="1" applyFill="1" applyBorder="1" applyAlignment="1">
      <alignment horizontal="right" vertical="top" wrapText="1"/>
    </xf>
    <xf numFmtId="0" fontId="13" fillId="0" borderId="1" xfId="0" applyFont="1" applyFill="1" applyBorder="1" applyAlignment="1" applyProtection="1">
      <alignment horizontal="center" wrapText="1"/>
      <protection locked="0"/>
    </xf>
    <xf numFmtId="4" fontId="13" fillId="0" borderId="1" xfId="0" applyNumberFormat="1" applyFont="1" applyFill="1" applyBorder="1" applyAlignment="1" applyProtection="1">
      <alignment horizontal="center" wrapText="1"/>
      <protection locked="0"/>
    </xf>
    <xf numFmtId="4" fontId="13" fillId="0" borderId="1" xfId="0" applyNumberFormat="1" applyFont="1" applyFill="1" applyBorder="1" applyAlignment="1" applyProtection="1">
      <alignment wrapText="1"/>
      <protection locked="0"/>
    </xf>
    <xf numFmtId="0" fontId="4" fillId="0" borderId="1" xfId="0" applyFont="1" applyFill="1" applyBorder="1" applyAlignment="1" applyProtection="1">
      <alignment horizontal="right" vertical="top" wrapText="1"/>
      <protection locked="0"/>
    </xf>
    <xf numFmtId="0" fontId="13" fillId="0" borderId="1" xfId="0" applyFont="1" applyFill="1" applyBorder="1" applyAlignment="1" applyProtection="1">
      <alignment horizontal="justify" vertical="top" wrapText="1"/>
      <protection locked="0"/>
    </xf>
    <xf numFmtId="0" fontId="3" fillId="0" borderId="1" xfId="3" applyFont="1" applyFill="1" applyBorder="1" applyAlignment="1">
      <alignment horizontal="left" vertical="top" wrapText="1"/>
    </xf>
    <xf numFmtId="0" fontId="13" fillId="0" borderId="1" xfId="3" applyFont="1" applyFill="1" applyBorder="1" applyAlignment="1">
      <alignment horizontal="center" wrapText="1"/>
    </xf>
    <xf numFmtId="4" fontId="13" fillId="0" borderId="1" xfId="3" applyNumberFormat="1" applyFont="1" applyFill="1" applyBorder="1" applyAlignment="1">
      <alignment wrapText="1"/>
    </xf>
    <xf numFmtId="0" fontId="13" fillId="0" borderId="1" xfId="0" applyFont="1" applyBorder="1" applyAlignment="1">
      <alignment vertical="top" wrapText="1"/>
    </xf>
    <xf numFmtId="0" fontId="12" fillId="0" borderId="1" xfId="0" applyFont="1" applyBorder="1" applyAlignment="1">
      <alignment vertical="top" wrapText="1"/>
    </xf>
    <xf numFmtId="0" fontId="3" fillId="0" borderId="0" xfId="3" applyFont="1" applyFill="1" applyBorder="1" applyAlignment="1">
      <alignment horizontal="left" vertical="top"/>
    </xf>
    <xf numFmtId="0" fontId="2" fillId="0" borderId="0" xfId="0" applyFont="1" applyFill="1" applyBorder="1" applyAlignment="1">
      <alignment horizontal="right" vertical="center"/>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Border="1" applyAlignment="1">
      <alignment vertical="top" wrapText="1"/>
    </xf>
    <xf numFmtId="0" fontId="40" fillId="0" borderId="1" xfId="3" applyFont="1" applyFill="1" applyBorder="1" applyAlignment="1">
      <alignment horizontal="justify" vertical="top" wrapText="1"/>
    </xf>
    <xf numFmtId="0" fontId="40" fillId="0" borderId="1" xfId="0" applyFont="1" applyFill="1" applyBorder="1" applyAlignment="1">
      <alignment horizontal="center"/>
    </xf>
    <xf numFmtId="0" fontId="54" fillId="0" borderId="1" xfId="0" applyFont="1" applyFill="1" applyBorder="1" applyAlignment="1" applyProtection="1">
      <alignment horizontal="left" vertical="top" wrapText="1"/>
      <protection locked="0"/>
    </xf>
    <xf numFmtId="0" fontId="37" fillId="0" borderId="1" xfId="3" applyFont="1" applyFill="1" applyBorder="1" applyAlignment="1">
      <alignment horizontal="right" vertical="top" wrapText="1"/>
    </xf>
    <xf numFmtId="0" fontId="40" fillId="0" borderId="1" xfId="0" applyFont="1" applyFill="1" applyBorder="1" applyAlignment="1" applyProtection="1">
      <alignment horizontal="justify" vertical="top" wrapText="1"/>
      <protection locked="0"/>
    </xf>
    <xf numFmtId="0" fontId="37" fillId="0" borderId="1" xfId="3" applyFont="1" applyFill="1" applyBorder="1" applyAlignment="1">
      <alignment horizontal="left" vertical="top" wrapText="1"/>
    </xf>
    <xf numFmtId="0" fontId="40" fillId="0" borderId="1" xfId="3" applyFont="1" applyFill="1" applyBorder="1" applyAlignment="1">
      <alignment horizontal="center" wrapText="1"/>
    </xf>
    <xf numFmtId="4" fontId="40" fillId="0" borderId="1" xfId="3" applyNumberFormat="1" applyFont="1" applyFill="1" applyBorder="1" applyAlignment="1">
      <alignment wrapText="1"/>
    </xf>
    <xf numFmtId="4" fontId="39" fillId="0" borderId="1" xfId="3" applyNumberFormat="1" applyFont="1" applyFill="1" applyBorder="1" applyAlignment="1">
      <alignment horizontal="center"/>
    </xf>
    <xf numFmtId="0" fontId="40" fillId="0" borderId="1" xfId="3" applyFont="1" applyFill="1" applyBorder="1" applyAlignment="1">
      <alignment vertical="top" wrapText="1"/>
    </xf>
    <xf numFmtId="0" fontId="42" fillId="2" borderId="1" xfId="3" applyFont="1" applyFill="1" applyBorder="1" applyAlignment="1">
      <alignment horizontal="left" vertical="top"/>
    </xf>
    <xf numFmtId="0" fontId="45" fillId="0" borderId="1" xfId="0" applyFont="1" applyBorder="1" applyAlignment="1">
      <alignment vertical="top"/>
    </xf>
    <xf numFmtId="0" fontId="45" fillId="0" borderId="1" xfId="0" applyFont="1" applyBorder="1" applyAlignment="1">
      <alignment wrapText="1"/>
    </xf>
    <xf numFmtId="0" fontId="37" fillId="2" borderId="1" xfId="4" applyFont="1" applyFill="1" applyBorder="1" applyAlignment="1">
      <alignment horizontal="center"/>
    </xf>
    <xf numFmtId="4" fontId="37" fillId="0" borderId="1" xfId="4" applyNumberFormat="1" applyFont="1" applyFill="1" applyBorder="1" applyAlignment="1">
      <alignment horizontal="right"/>
    </xf>
    <xf numFmtId="4" fontId="55" fillId="0" borderId="1" xfId="4" applyNumberFormat="1" applyFont="1" applyFill="1" applyBorder="1" applyAlignment="1">
      <alignment horizontal="center"/>
    </xf>
    <xf numFmtId="4" fontId="55" fillId="0" borderId="1" xfId="4" applyNumberFormat="1" applyFont="1" applyFill="1" applyBorder="1" applyAlignment="1"/>
    <xf numFmtId="0" fontId="39" fillId="0" borderId="1" xfId="0" applyFont="1" applyBorder="1" applyAlignment="1">
      <alignment vertical="top" wrapText="1"/>
    </xf>
    <xf numFmtId="0" fontId="3" fillId="0" borderId="5" xfId="3" applyFont="1" applyFill="1" applyBorder="1" applyAlignment="1">
      <alignment horizontal="left" vertical="top"/>
    </xf>
    <xf numFmtId="0" fontId="3" fillId="0" borderId="5" xfId="3" applyFont="1" applyFill="1" applyBorder="1" applyAlignment="1">
      <alignment horizontal="right" vertical="top"/>
    </xf>
    <xf numFmtId="0" fontId="13" fillId="0" borderId="5" xfId="3" applyFont="1" applyFill="1" applyBorder="1" applyAlignment="1">
      <alignment horizontal="center"/>
    </xf>
    <xf numFmtId="4" fontId="13" fillId="0" borderId="5" xfId="3" applyNumberFormat="1" applyFont="1" applyFill="1" applyBorder="1" applyAlignment="1">
      <alignment horizontal="center"/>
    </xf>
    <xf numFmtId="4" fontId="13" fillId="0" borderId="5" xfId="3" applyNumberFormat="1" applyFont="1" applyFill="1" applyBorder="1" applyAlignment="1"/>
    <xf numFmtId="4" fontId="13" fillId="0" borderId="1" xfId="3" applyNumberFormat="1" applyFont="1" applyFill="1" applyBorder="1" applyAlignment="1">
      <alignment horizontal="left"/>
    </xf>
    <xf numFmtId="0" fontId="12" fillId="0" borderId="1" xfId="0" applyFont="1" applyFill="1" applyBorder="1" applyAlignment="1">
      <alignment vertical="top" wrapText="1" shrinkToFit="1"/>
    </xf>
    <xf numFmtId="0" fontId="12" fillId="0" borderId="1" xfId="0" applyFont="1" applyFill="1" applyBorder="1" applyAlignment="1">
      <alignment horizontal="left"/>
    </xf>
    <xf numFmtId="0" fontId="2" fillId="0" borderId="0" xfId="0" applyFont="1" applyFill="1" applyBorder="1" applyAlignment="1">
      <alignment horizontal="right" vertical="top"/>
    </xf>
    <xf numFmtId="0" fontId="27" fillId="0" borderId="0" xfId="5" applyFont="1" applyFill="1" applyBorder="1" applyAlignment="1">
      <alignment wrapText="1"/>
    </xf>
    <xf numFmtId="0" fontId="26" fillId="0" borderId="0" xfId="5" applyAlignment="1"/>
    <xf numFmtId="0" fontId="27" fillId="0" borderId="0" xfId="5" applyFont="1" applyFill="1"/>
    <xf numFmtId="0" fontId="28" fillId="0" borderId="0" xfId="5" applyFont="1" applyAlignment="1">
      <alignment horizontal="left" vertical="top"/>
    </xf>
    <xf numFmtId="0" fontId="29" fillId="0" borderId="0" xfId="5" applyFont="1" applyAlignment="1">
      <alignment vertical="center"/>
    </xf>
    <xf numFmtId="0" fontId="28" fillId="0" borderId="0" xfId="5" applyFont="1"/>
    <xf numFmtId="0" fontId="29" fillId="0" borderId="0" xfId="5" applyFont="1"/>
    <xf numFmtId="0" fontId="28" fillId="0" borderId="0" xfId="5" applyFont="1" applyFill="1" applyAlignment="1">
      <alignment horizontal="center" wrapText="1"/>
    </xf>
    <xf numFmtId="4" fontId="28" fillId="0" borderId="0" xfId="5" applyNumberFormat="1" applyFont="1" applyFill="1"/>
    <xf numFmtId="4" fontId="29" fillId="0" borderId="0" xfId="5" applyNumberFormat="1" applyFont="1" applyFill="1" applyAlignment="1" applyProtection="1">
      <alignment vertical="center"/>
      <protection locked="0"/>
    </xf>
    <xf numFmtId="4" fontId="29" fillId="0" borderId="0" xfId="5" applyNumberFormat="1" applyFont="1" applyFill="1" applyAlignment="1" applyProtection="1">
      <alignment horizontal="left" vertical="center"/>
      <protection locked="0"/>
    </xf>
    <xf numFmtId="0" fontId="28" fillId="0" borderId="0" xfId="5" applyFont="1" applyAlignment="1">
      <alignment vertical="center"/>
    </xf>
    <xf numFmtId="0" fontId="30" fillId="0" borderId="0" xfId="5" applyFont="1"/>
    <xf numFmtId="4" fontId="30" fillId="0" borderId="0" xfId="5" applyNumberFormat="1" applyFont="1" applyFill="1" applyAlignment="1" applyProtection="1">
      <alignment vertical="center"/>
      <protection locked="0"/>
    </xf>
    <xf numFmtId="0" fontId="27" fillId="0" borderId="0" xfId="5" applyFont="1" applyAlignment="1">
      <alignment horizontal="left" vertical="center" wrapText="1"/>
    </xf>
    <xf numFmtId="0" fontId="27" fillId="0" borderId="0" xfId="5" applyFont="1" applyAlignment="1">
      <alignment vertical="center" wrapText="1"/>
    </xf>
    <xf numFmtId="4" fontId="31" fillId="0" borderId="0" xfId="5" applyNumberFormat="1" applyFont="1" applyFill="1" applyProtection="1">
      <protection locked="0"/>
    </xf>
    <xf numFmtId="4" fontId="30" fillId="0" borderId="0" xfId="5" applyNumberFormat="1" applyFont="1" applyFill="1" applyProtection="1">
      <protection locked="0"/>
    </xf>
    <xf numFmtId="0" fontId="32" fillId="0" borderId="0" xfId="5" applyFont="1" applyAlignment="1"/>
    <xf numFmtId="0" fontId="33" fillId="0" borderId="0" xfId="5" applyFont="1"/>
    <xf numFmtId="0" fontId="32" fillId="0" borderId="0" xfId="5" applyFont="1" applyAlignment="1">
      <alignment horizontal="center"/>
    </xf>
    <xf numFmtId="4" fontId="28" fillId="0" borderId="0" xfId="5" applyNumberFormat="1" applyFont="1" applyFill="1" applyProtection="1">
      <protection locked="0"/>
    </xf>
    <xf numFmtId="0" fontId="27" fillId="0" borderId="0" xfId="5" applyFont="1"/>
    <xf numFmtId="0" fontId="27" fillId="0" borderId="0" xfId="5" applyFont="1" applyFill="1" applyBorder="1" applyAlignment="1"/>
    <xf numFmtId="0" fontId="27" fillId="0" borderId="0" xfId="5" applyFont="1" applyFill="1" applyBorder="1"/>
    <xf numFmtId="0" fontId="27" fillId="0" borderId="0" xfId="5" applyFont="1" applyFill="1" applyBorder="1" applyAlignment="1">
      <alignment wrapText="1"/>
    </xf>
    <xf numFmtId="0" fontId="26" fillId="0" borderId="0" xfId="5" applyAlignment="1"/>
    <xf numFmtId="0" fontId="28" fillId="0" borderId="0" xfId="5" applyFont="1" applyAlignment="1">
      <alignment horizontal="left" vertical="top" wrapText="1"/>
    </xf>
    <xf numFmtId="4" fontId="29" fillId="0" borderId="0" xfId="5" applyNumberFormat="1" applyFont="1" applyFill="1" applyAlignment="1" applyProtection="1">
      <alignment vertical="top" wrapText="1"/>
      <protection locked="0"/>
    </xf>
    <xf numFmtId="0" fontId="28" fillId="0" borderId="0" xfId="5" applyFont="1" applyAlignment="1">
      <alignment horizontal="left" wrapText="1"/>
    </xf>
    <xf numFmtId="4" fontId="29" fillId="0" borderId="0" xfId="5" applyNumberFormat="1" applyFont="1" applyFill="1" applyAlignment="1" applyProtection="1">
      <alignment horizontal="left" vertical="top" wrapText="1"/>
      <protection locked="0"/>
    </xf>
    <xf numFmtId="4" fontId="29" fillId="0" borderId="0" xfId="5" applyNumberFormat="1" applyFont="1" applyFill="1" applyAlignment="1" applyProtection="1">
      <alignment horizontal="left" vertical="center"/>
      <protection locked="0"/>
    </xf>
    <xf numFmtId="0" fontId="34" fillId="0" borderId="0" xfId="5" applyFont="1" applyAlignment="1">
      <alignment horizontal="center"/>
    </xf>
    <xf numFmtId="49" fontId="29" fillId="0" borderId="0" xfId="5" applyNumberFormat="1" applyFont="1" applyFill="1" applyAlignment="1" applyProtection="1">
      <alignment horizontal="left" vertical="center"/>
      <protection locked="0"/>
    </xf>
    <xf numFmtId="49" fontId="29" fillId="0" borderId="0" xfId="5" applyNumberFormat="1" applyFont="1" applyFill="1" applyAlignment="1" applyProtection="1">
      <alignment horizontal="left" vertical="center" wrapText="1"/>
      <protection locked="0"/>
    </xf>
    <xf numFmtId="0" fontId="14" fillId="0" borderId="0" xfId="0" applyFont="1" applyAlignment="1">
      <alignment horizontal="center" vertical="center" wrapText="1" shrinkToFit="1"/>
    </xf>
    <xf numFmtId="0" fontId="6" fillId="0" borderId="0" xfId="0" applyFont="1" applyAlignment="1">
      <alignment horizontal="left" vertical="top" wrapText="1" shrinkToFit="1"/>
    </xf>
    <xf numFmtId="0" fontId="8" fillId="0" borderId="0" xfId="0" applyFont="1" applyAlignment="1">
      <alignment horizontal="center" vertical="center" wrapText="1" shrinkToFit="1"/>
    </xf>
    <xf numFmtId="0" fontId="47" fillId="0" borderId="0" xfId="0" applyFont="1" applyFill="1" applyBorder="1" applyAlignment="1">
      <alignment vertical="center" wrapText="1"/>
    </xf>
    <xf numFmtId="0" fontId="44" fillId="0" borderId="0" xfId="0" applyFont="1" applyFill="1" applyBorder="1" applyAlignment="1">
      <alignment vertical="center" wrapText="1"/>
    </xf>
    <xf numFmtId="4" fontId="42" fillId="0" borderId="1" xfId="3" applyNumberFormat="1" applyFont="1" applyFill="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cellXfs>
  <cellStyles count="8">
    <cellStyle name="Comma" xfId="1" builtinId="3"/>
    <cellStyle name="Comma 2" xfId="2"/>
    <cellStyle name="Normal" xfId="0" builtinId="0"/>
    <cellStyle name="Normal 2" xfId="3"/>
    <cellStyle name="Normal 2 4" xfId="4"/>
    <cellStyle name="Normal 3" xfId="5"/>
    <cellStyle name="Obično 2" xfId="6"/>
    <cellStyle name="Zarez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4</xdr:col>
      <xdr:colOff>44450</xdr:colOff>
      <xdr:row>0</xdr:row>
      <xdr:rowOff>495300</xdr:rowOff>
    </xdr:to>
    <xdr:pic>
      <xdr:nvPicPr>
        <xdr:cNvPr id="4113" name="Picture 1" descr="logo Via Factum"/>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2298700"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239395</xdr:colOff>
      <xdr:row>9</xdr:row>
      <xdr:rowOff>0</xdr:rowOff>
    </xdr:from>
    <xdr:ext cx="191329" cy="264560"/>
    <xdr:sp macro="" textlink="">
      <xdr:nvSpPr>
        <xdr:cNvPr id="2" name="TextBox 1"/>
        <xdr:cNvSpPr txBox="1"/>
      </xdr:nvSpPr>
      <xdr:spPr>
        <a:xfrm>
          <a:off x="63309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twoCellAnchor>
    <xdr:from>
      <xdr:col>2</xdr:col>
      <xdr:colOff>2006445</xdr:colOff>
      <xdr:row>200</xdr:row>
      <xdr:rowOff>75318</xdr:rowOff>
    </xdr:from>
    <xdr:to>
      <xdr:col>2</xdr:col>
      <xdr:colOff>2052164</xdr:colOff>
      <xdr:row>200</xdr:row>
      <xdr:rowOff>115322</xdr:rowOff>
    </xdr:to>
    <xdr:sp macro="" textlink="">
      <xdr:nvSpPr>
        <xdr:cNvPr id="3" name="TextBox 2"/>
        <xdr:cNvSpPr txBox="1"/>
      </xdr:nvSpPr>
      <xdr:spPr>
        <a:xfrm>
          <a:off x="2880732" y="8650633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hr-H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AppData/Local/Microsoft/Windows/Temporary%20Internet%20Files/Content.Outlook/4FMVYL54/ZOP%2072-17_Op&#263;ina_Gra&#269;ac_mrtva&#269;nica%20tro&#353;kovni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SL"/>
      <sheetName val="I.ZEM"/>
      <sheetName val="II.BET_AB"/>
      <sheetName val="III.ARM"/>
      <sheetName val="IV.ZID"/>
      <sheetName val="V.TESARSKI"/>
      <sheetName val="VI.TERMO"/>
      <sheetName val="VII.HIDR"/>
      <sheetName val="VIII.FASAD"/>
      <sheetName val="I.LIMARSKI"/>
      <sheetName val="II.BRAV"/>
      <sheetName val="III.STOL"/>
      <sheetName val="IV.ALU"/>
      <sheetName val="V.KER"/>
      <sheetName val="VI.KAM"/>
      <sheetName val="VII.SOBOS"/>
      <sheetName val="VIII.RAZNO"/>
      <sheetName val="REKAP."/>
      <sheetName val="sveukupn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29"/>
  <sheetViews>
    <sheetView view="pageBreakPreview" zoomScaleNormal="100" zoomScaleSheetLayoutView="100" workbookViewId="0">
      <selection activeCell="G17" sqref="G17"/>
    </sheetView>
  </sheetViews>
  <sheetFormatPr defaultColWidth="9.09765625" defaultRowHeight="12.5"/>
  <cols>
    <col min="1" max="8" width="9.09765625" style="264"/>
    <col min="9" max="9" width="14" style="264" customWidth="1"/>
    <col min="10" max="22" width="9.09765625" style="242"/>
    <col min="23" max="16384" width="9.09765625" style="262"/>
  </cols>
  <sheetData>
    <row r="1" spans="1:11" ht="138" customHeight="1">
      <c r="A1" s="265" t="s">
        <v>169</v>
      </c>
      <c r="B1" s="266"/>
      <c r="C1" s="266"/>
      <c r="D1" s="266"/>
      <c r="E1" s="266"/>
      <c r="F1" s="266"/>
      <c r="G1" s="266"/>
      <c r="H1" s="266"/>
      <c r="I1" s="266"/>
      <c r="J1" s="266"/>
    </row>
    <row r="2" spans="1:11" ht="83.25" customHeight="1">
      <c r="A2" s="240"/>
      <c r="B2" s="241"/>
      <c r="C2" s="241"/>
      <c r="D2" s="241"/>
      <c r="E2" s="241"/>
      <c r="F2" s="241"/>
      <c r="G2" s="241"/>
      <c r="H2" s="241"/>
      <c r="I2" s="241"/>
      <c r="J2" s="241"/>
    </row>
    <row r="3" spans="1:11" ht="55.5" customHeight="1">
      <c r="A3" s="243"/>
      <c r="B3" s="267" t="s">
        <v>170</v>
      </c>
      <c r="C3" s="267"/>
      <c r="D3" s="267"/>
      <c r="E3" s="268" t="s">
        <v>171</v>
      </c>
      <c r="F3" s="268"/>
      <c r="G3" s="268"/>
      <c r="H3" s="268"/>
      <c r="I3" s="268"/>
      <c r="J3" s="244"/>
      <c r="K3" s="245"/>
    </row>
    <row r="4" spans="1:11" ht="14">
      <c r="A4" s="243"/>
      <c r="B4" s="246"/>
      <c r="C4" s="247"/>
      <c r="D4" s="248"/>
      <c r="E4" s="249"/>
      <c r="F4" s="249"/>
      <c r="G4" s="244"/>
      <c r="H4" s="244"/>
      <c r="I4" s="244"/>
      <c r="J4" s="244"/>
      <c r="K4" s="245"/>
    </row>
    <row r="5" spans="1:11" ht="16.5" customHeight="1">
      <c r="A5" s="243"/>
      <c r="B5" s="269" t="s">
        <v>172</v>
      </c>
      <c r="C5" s="269"/>
      <c r="D5" s="269"/>
      <c r="E5" s="270" t="s">
        <v>167</v>
      </c>
      <c r="F5" s="270"/>
      <c r="G5" s="270"/>
      <c r="H5" s="270"/>
      <c r="I5" s="270"/>
      <c r="J5" s="250"/>
      <c r="K5" s="245"/>
    </row>
    <row r="6" spans="1:11" ht="14">
      <c r="A6" s="243"/>
      <c r="B6" s="245"/>
      <c r="C6" s="247"/>
      <c r="D6" s="248"/>
      <c r="E6" s="270"/>
      <c r="F6" s="270"/>
      <c r="G6" s="270"/>
      <c r="H6" s="270"/>
      <c r="I6" s="270"/>
      <c r="J6" s="244"/>
      <c r="K6" s="245"/>
    </row>
    <row r="7" spans="1:11" ht="16.5" customHeight="1">
      <c r="A7" s="243"/>
      <c r="B7" s="269" t="s">
        <v>173</v>
      </c>
      <c r="C7" s="269"/>
      <c r="D7" s="269"/>
      <c r="E7" s="271" t="s">
        <v>78</v>
      </c>
      <c r="F7" s="271"/>
      <c r="G7" s="271"/>
      <c r="H7" s="271"/>
      <c r="I7" s="250"/>
      <c r="J7" s="250"/>
      <c r="K7" s="245"/>
    </row>
    <row r="8" spans="1:11" ht="14">
      <c r="A8" s="243"/>
      <c r="B8" s="245"/>
      <c r="C8" s="247"/>
      <c r="D8" s="248"/>
      <c r="E8" s="250"/>
      <c r="F8" s="250"/>
      <c r="G8" s="250"/>
      <c r="H8" s="250"/>
      <c r="I8" s="250"/>
      <c r="J8" s="250"/>
      <c r="K8" s="245"/>
    </row>
    <row r="9" spans="1:11" ht="14">
      <c r="A9" s="243"/>
      <c r="B9" s="269" t="s">
        <v>58</v>
      </c>
      <c r="C9" s="269"/>
      <c r="D9" s="269"/>
      <c r="E9" s="273" t="s">
        <v>161</v>
      </c>
      <c r="F9" s="273"/>
      <c r="G9" s="244"/>
      <c r="H9" s="251"/>
      <c r="I9" s="251"/>
      <c r="J9" s="251"/>
      <c r="K9" s="245"/>
    </row>
    <row r="10" spans="1:11" ht="16">
      <c r="A10" s="243"/>
      <c r="B10" s="252"/>
      <c r="C10" s="247"/>
      <c r="D10" s="248"/>
      <c r="E10" s="253"/>
      <c r="F10" s="253"/>
      <c r="G10" s="251"/>
      <c r="H10" s="251"/>
      <c r="I10" s="251"/>
      <c r="J10" s="251"/>
      <c r="K10" s="245"/>
    </row>
    <row r="11" spans="1:11" ht="14">
      <c r="A11" s="243"/>
      <c r="B11" s="269" t="s">
        <v>59</v>
      </c>
      <c r="C11" s="269"/>
      <c r="D11" s="269"/>
      <c r="E11" s="273" t="s">
        <v>162</v>
      </c>
      <c r="F11" s="273"/>
      <c r="G11" s="251"/>
      <c r="H11" s="251"/>
      <c r="I11" s="251"/>
      <c r="J11" s="251"/>
      <c r="K11" s="245"/>
    </row>
    <row r="12" spans="1:11" ht="16">
      <c r="A12" s="243"/>
      <c r="B12" s="252"/>
      <c r="C12" s="247"/>
      <c r="D12" s="248"/>
      <c r="E12" s="254"/>
      <c r="F12" s="253"/>
      <c r="G12" s="255"/>
      <c r="H12" s="251"/>
      <c r="I12" s="251"/>
      <c r="J12" s="251"/>
      <c r="K12" s="245"/>
    </row>
    <row r="13" spans="1:11" ht="18" customHeight="1">
      <c r="A13" s="243"/>
      <c r="B13" s="269" t="s">
        <v>174</v>
      </c>
      <c r="C13" s="269"/>
      <c r="D13" s="269"/>
      <c r="E13" s="274" t="s">
        <v>175</v>
      </c>
      <c r="F13" s="274"/>
      <c r="G13" s="274"/>
      <c r="H13" s="274"/>
      <c r="I13" s="274"/>
      <c r="J13" s="251"/>
      <c r="K13" s="245"/>
    </row>
    <row r="14" spans="1:11" ht="64.5" customHeight="1">
      <c r="A14" s="243"/>
      <c r="B14" s="252"/>
      <c r="C14" s="247"/>
      <c r="D14" s="248"/>
      <c r="E14" s="256"/>
      <c r="F14" s="257"/>
      <c r="G14" s="245"/>
      <c r="H14" s="245"/>
      <c r="I14" s="245"/>
      <c r="J14" s="258"/>
      <c r="K14" s="259"/>
    </row>
    <row r="15" spans="1:11" ht="18">
      <c r="A15" s="272" t="s">
        <v>179</v>
      </c>
      <c r="B15" s="272"/>
      <c r="C15" s="272"/>
      <c r="D15" s="272"/>
      <c r="E15" s="272"/>
      <c r="F15" s="272"/>
      <c r="G15" s="272"/>
      <c r="H15" s="272"/>
      <c r="I15" s="272"/>
      <c r="J15" s="260"/>
      <c r="K15" s="259"/>
    </row>
    <row r="16" spans="1:11" ht="18">
      <c r="A16" s="260"/>
      <c r="B16" s="260"/>
      <c r="C16" s="260"/>
      <c r="D16" s="260"/>
      <c r="E16" s="260"/>
      <c r="F16" s="260"/>
      <c r="G16" s="260"/>
      <c r="H16" s="260"/>
      <c r="I16" s="260"/>
      <c r="J16" s="260"/>
      <c r="K16" s="259"/>
    </row>
    <row r="17" spans="1:11" ht="17.5">
      <c r="A17" s="260"/>
      <c r="B17" s="260"/>
      <c r="C17" s="260"/>
      <c r="D17" s="260"/>
      <c r="E17" s="260"/>
      <c r="F17" s="260"/>
      <c r="G17" s="260"/>
      <c r="H17" s="260"/>
      <c r="I17" s="260"/>
      <c r="J17" s="245"/>
      <c r="K17" s="245"/>
    </row>
    <row r="18" spans="1:11" ht="16">
      <c r="A18" s="243"/>
      <c r="B18" s="252"/>
      <c r="C18" s="247"/>
      <c r="D18" s="261"/>
      <c r="E18" s="257"/>
      <c r="F18" s="257"/>
      <c r="G18" s="245"/>
      <c r="H18" s="245"/>
      <c r="I18" s="245"/>
      <c r="J18" s="262"/>
      <c r="K18" s="262"/>
    </row>
    <row r="19" spans="1:11" ht="16">
      <c r="A19" s="243"/>
      <c r="B19" s="252"/>
      <c r="C19" s="247"/>
      <c r="D19" s="261"/>
      <c r="E19" s="257"/>
      <c r="F19" s="257"/>
      <c r="G19" s="245"/>
      <c r="H19" s="245"/>
      <c r="I19" s="245"/>
      <c r="J19" s="262"/>
      <c r="K19" s="262"/>
    </row>
    <row r="20" spans="1:11" ht="16">
      <c r="A20" s="243"/>
      <c r="B20" s="252"/>
      <c r="C20" s="247"/>
      <c r="D20" s="261"/>
      <c r="E20" s="257"/>
      <c r="F20" s="257"/>
      <c r="G20" s="245"/>
      <c r="H20" s="245"/>
      <c r="I20" s="245"/>
      <c r="J20" s="262"/>
      <c r="K20" s="262"/>
    </row>
    <row r="21" spans="1:11" ht="16">
      <c r="A21" s="243"/>
      <c r="B21" s="252"/>
      <c r="C21" s="247"/>
      <c r="D21" s="261"/>
      <c r="E21" s="257"/>
      <c r="F21" s="257"/>
      <c r="G21" s="245"/>
      <c r="H21" s="245"/>
      <c r="I21" s="245"/>
      <c r="J21" s="262"/>
      <c r="K21" s="262"/>
    </row>
    <row r="22" spans="1:11" ht="16">
      <c r="A22" s="243"/>
      <c r="B22" s="252"/>
      <c r="C22" s="247"/>
      <c r="D22" s="261"/>
      <c r="E22" s="257"/>
      <c r="F22" s="257"/>
      <c r="G22" s="245"/>
      <c r="H22" s="245"/>
      <c r="I22" s="245"/>
      <c r="J22" s="262"/>
      <c r="K22" s="262"/>
    </row>
    <row r="23" spans="1:11" ht="16">
      <c r="A23" s="243"/>
      <c r="B23" s="252"/>
      <c r="C23" s="247"/>
      <c r="D23" s="261"/>
      <c r="E23" s="257"/>
      <c r="F23" s="257"/>
      <c r="G23" s="245"/>
      <c r="H23" s="245"/>
      <c r="I23" s="245"/>
      <c r="J23" s="262"/>
      <c r="K23" s="262"/>
    </row>
    <row r="24" spans="1:11" ht="16">
      <c r="A24" s="243"/>
      <c r="B24" s="252"/>
      <c r="C24" s="247"/>
      <c r="D24" s="261"/>
      <c r="E24" s="257"/>
      <c r="F24" s="257"/>
      <c r="G24" s="245"/>
      <c r="H24" s="245"/>
      <c r="I24" s="245"/>
      <c r="J24" s="262"/>
      <c r="K24" s="262"/>
    </row>
    <row r="25" spans="1:11" ht="16">
      <c r="A25" s="243"/>
      <c r="B25" s="252"/>
      <c r="C25" s="247"/>
      <c r="D25" s="261"/>
      <c r="E25" s="257"/>
      <c r="F25" s="257"/>
      <c r="G25" s="245"/>
      <c r="H25" s="245"/>
      <c r="I25" s="245"/>
      <c r="J25" s="262"/>
      <c r="K25" s="262"/>
    </row>
    <row r="26" spans="1:11">
      <c r="A26" s="263"/>
      <c r="B26" s="263"/>
      <c r="C26" s="263"/>
      <c r="D26" s="263"/>
      <c r="E26" s="263"/>
      <c r="F26" s="263"/>
      <c r="G26" s="263"/>
      <c r="H26" s="263"/>
      <c r="I26" s="263"/>
      <c r="J26" s="263"/>
    </row>
    <row r="28" spans="1:11">
      <c r="H28" s="264" t="s">
        <v>176</v>
      </c>
    </row>
    <row r="29" spans="1:11">
      <c r="H29" s="264" t="s">
        <v>177</v>
      </c>
    </row>
  </sheetData>
  <mergeCells count="14">
    <mergeCell ref="A15:I15"/>
    <mergeCell ref="B9:D9"/>
    <mergeCell ref="E9:F9"/>
    <mergeCell ref="B11:D11"/>
    <mergeCell ref="E11:F11"/>
    <mergeCell ref="B13:D13"/>
    <mergeCell ref="E13:I13"/>
    <mergeCell ref="A1:J1"/>
    <mergeCell ref="B3:D3"/>
    <mergeCell ref="E3:I3"/>
    <mergeCell ref="B5:D5"/>
    <mergeCell ref="E5:I6"/>
    <mergeCell ref="B7:D7"/>
    <mergeCell ref="E7:H7"/>
  </mergeCells>
  <pageMargins left="0.98425196850393704" right="0.39370078740157483" top="0.39370078740157483" bottom="0.39370078740157483" header="0.31496062992125984" footer="0.3149606299212598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I8"/>
  <sheetViews>
    <sheetView zoomScaleNormal="100" workbookViewId="0">
      <selection activeCell="G17" sqref="G17"/>
    </sheetView>
  </sheetViews>
  <sheetFormatPr defaultRowHeight="13"/>
  <cols>
    <col min="1" max="1" width="5.3984375" customWidth="1"/>
    <col min="5" max="5" width="22.8984375" customWidth="1"/>
    <col min="6" max="6" width="32.296875" customWidth="1"/>
  </cols>
  <sheetData>
    <row r="1" spans="1:9" ht="16.149999999999999" customHeight="1">
      <c r="A1" s="275" t="s">
        <v>178</v>
      </c>
      <c r="B1" s="275"/>
      <c r="C1" s="275"/>
      <c r="D1" s="275"/>
      <c r="E1" s="275"/>
      <c r="F1" s="275"/>
    </row>
    <row r="2" spans="1:9" ht="18">
      <c r="A2" s="16"/>
      <c r="B2" s="16"/>
      <c r="C2" s="16"/>
      <c r="D2" s="16"/>
      <c r="E2" s="17"/>
      <c r="F2" s="18"/>
    </row>
    <row r="3" spans="1:9" ht="349.5" customHeight="1">
      <c r="A3" s="19"/>
      <c r="B3" s="276" t="s">
        <v>79</v>
      </c>
      <c r="C3" s="276"/>
      <c r="D3" s="276"/>
      <c r="E3" s="276"/>
      <c r="F3" s="276"/>
    </row>
    <row r="4" spans="1:9" ht="76.150000000000006" customHeight="1">
      <c r="A4" s="19"/>
      <c r="B4" s="276" t="s">
        <v>80</v>
      </c>
      <c r="C4" s="276"/>
      <c r="D4" s="276"/>
      <c r="E4" s="276"/>
      <c r="F4" s="276"/>
    </row>
    <row r="5" spans="1:9" ht="86.5" customHeight="1">
      <c r="A5" s="15"/>
      <c r="B5" s="277"/>
      <c r="C5" s="277"/>
      <c r="D5" s="277"/>
      <c r="E5" s="277"/>
      <c r="F5" s="277"/>
    </row>
    <row r="6" spans="1:9" ht="45" customHeight="1">
      <c r="A6" s="15"/>
      <c r="B6" s="277"/>
      <c r="C6" s="277"/>
      <c r="D6" s="277"/>
      <c r="E6" s="277"/>
      <c r="F6" s="277"/>
      <c r="I6" s="5"/>
    </row>
    <row r="7" spans="1:9" ht="70.150000000000006" customHeight="1">
      <c r="A7" s="15"/>
      <c r="B7" s="277"/>
      <c r="C7" s="277"/>
      <c r="D7" s="277"/>
      <c r="E7" s="277"/>
      <c r="F7" s="277"/>
    </row>
    <row r="8" spans="1:9" ht="86.5" customHeight="1">
      <c r="A8" s="15"/>
      <c r="B8" s="277"/>
      <c r="C8" s="277"/>
      <c r="D8" s="277"/>
      <c r="E8" s="277"/>
      <c r="F8" s="277"/>
    </row>
  </sheetData>
  <mergeCells count="7">
    <mergeCell ref="A1:F1"/>
    <mergeCell ref="B3:F3"/>
    <mergeCell ref="B4:F4"/>
    <mergeCell ref="B8:F8"/>
    <mergeCell ref="B5:F5"/>
    <mergeCell ref="B6:F6"/>
    <mergeCell ref="B7:F7"/>
  </mergeCells>
  <phoneticPr fontId="10" type="noConversion"/>
  <pageMargins left="0.98425196850393704" right="0.39370078740157483" top="0.98425196850393704" bottom="0.39370078740157483" header="0.31496062992125984" footer="0.31496062992125984"/>
  <pageSetup paperSize="9" scale="85" orientation="portrait" r:id="rId1"/>
  <headerFooter>
    <oddHeader>&amp;L&amp;"Times New Roman,Regular"&amp;8Investitor:
Općina Gračac&amp;C&amp;"Times New Roman,Regular"&amp;8Troškovnik vodovoda i kanalizacije&amp;R&amp;"Times New Roman,Regular"&amp;8T.D. 229/17
Z.O.P. 72/17
listopad 2017.</oddHeader>
    <oddFooter>&amp;R &amp;P</oddFooter>
  </headerFooter>
</worksheet>
</file>

<file path=xl/worksheets/sheet3.xml><?xml version="1.0" encoding="utf-8"?>
<worksheet xmlns="http://schemas.openxmlformats.org/spreadsheetml/2006/main" xmlns:r="http://schemas.openxmlformats.org/officeDocument/2006/relationships">
  <dimension ref="A1:M261"/>
  <sheetViews>
    <sheetView tabSelected="1" topLeftCell="A209" zoomScaleNormal="100" zoomScaleSheetLayoutView="89" zoomScalePageLayoutView="82" workbookViewId="0">
      <selection activeCell="F141" sqref="F141"/>
    </sheetView>
  </sheetViews>
  <sheetFormatPr defaultColWidth="9.09765625" defaultRowHeight="14.5"/>
  <cols>
    <col min="1" max="1" width="5.69921875" style="43" customWidth="1"/>
    <col min="2" max="2" width="4.3984375" style="107" customWidth="1"/>
    <col min="3" max="3" width="40.8984375" style="95" customWidth="1"/>
    <col min="4" max="4" width="5.69921875" style="96" customWidth="1"/>
    <col min="5" max="5" width="8.3984375" style="97" customWidth="1"/>
    <col min="6" max="6" width="8.296875" style="97" customWidth="1"/>
    <col min="7" max="7" width="12" style="123" customWidth="1"/>
    <col min="8" max="8" width="9.09765625" style="1" customWidth="1"/>
    <col min="9" max="9" width="8.69921875" style="1" customWidth="1"/>
    <col min="10" max="16384" width="9.09765625" style="1"/>
  </cols>
  <sheetData>
    <row r="1" spans="1:10" ht="26">
      <c r="A1" s="6" t="s">
        <v>29</v>
      </c>
      <c r="B1" s="139"/>
      <c r="C1" s="24" t="s">
        <v>18</v>
      </c>
      <c r="D1" s="47" t="s">
        <v>27</v>
      </c>
      <c r="E1" s="33" t="s">
        <v>26</v>
      </c>
      <c r="F1" s="34" t="s">
        <v>25</v>
      </c>
      <c r="G1" s="108" t="s">
        <v>24</v>
      </c>
      <c r="H1" s="20"/>
    </row>
    <row r="2" spans="1:10">
      <c r="A2" s="6"/>
      <c r="B2" s="139"/>
      <c r="C2" s="22"/>
      <c r="D2" s="28"/>
      <c r="E2" s="141"/>
      <c r="F2" s="143"/>
      <c r="G2" s="142"/>
      <c r="H2" s="12"/>
    </row>
    <row r="3" spans="1:10" ht="32.25" customHeight="1">
      <c r="A3" s="48"/>
      <c r="B3" s="146" t="s">
        <v>23</v>
      </c>
      <c r="C3" s="24" t="s">
        <v>46</v>
      </c>
      <c r="D3" s="147"/>
      <c r="E3" s="34"/>
      <c r="F3" s="30"/>
      <c r="G3" s="108"/>
      <c r="H3" s="12"/>
    </row>
    <row r="4" spans="1:10" ht="267" customHeight="1">
      <c r="A4" s="8"/>
      <c r="B4" s="36"/>
      <c r="C4" s="23" t="s">
        <v>137</v>
      </c>
      <c r="D4" s="29"/>
      <c r="E4" s="32"/>
      <c r="F4" s="32"/>
      <c r="G4" s="112"/>
      <c r="H4" s="12"/>
    </row>
    <row r="5" spans="1:10">
      <c r="A5" s="49"/>
      <c r="B5" s="49" t="s">
        <v>37</v>
      </c>
      <c r="C5" s="148" t="s">
        <v>168</v>
      </c>
      <c r="D5" s="26" t="s">
        <v>20</v>
      </c>
      <c r="E5" s="31">
        <v>15.5</v>
      </c>
      <c r="F5" s="150"/>
      <c r="G5" s="113"/>
      <c r="H5" s="12"/>
    </row>
    <row r="6" spans="1:10">
      <c r="A6" s="49"/>
      <c r="B6" s="49" t="s">
        <v>38</v>
      </c>
      <c r="C6" s="148" t="s">
        <v>77</v>
      </c>
      <c r="D6" s="26" t="s">
        <v>20</v>
      </c>
      <c r="E6" s="31">
        <v>33.75</v>
      </c>
      <c r="F6" s="150"/>
      <c r="G6" s="113"/>
      <c r="H6" s="12"/>
    </row>
    <row r="7" spans="1:10">
      <c r="A7" s="49"/>
      <c r="B7" s="49" t="s">
        <v>39</v>
      </c>
      <c r="C7" s="148" t="s">
        <v>180</v>
      </c>
      <c r="D7" s="26" t="s">
        <v>17</v>
      </c>
      <c r="E7" s="31">
        <v>1</v>
      </c>
      <c r="F7" s="150"/>
      <c r="G7" s="113"/>
      <c r="H7" s="12"/>
    </row>
    <row r="8" spans="1:10">
      <c r="A8" s="49"/>
      <c r="B8" s="49" t="s">
        <v>1</v>
      </c>
      <c r="C8" s="148" t="s">
        <v>61</v>
      </c>
      <c r="D8" s="26" t="s">
        <v>17</v>
      </c>
      <c r="E8" s="31">
        <v>1</v>
      </c>
      <c r="F8" s="150"/>
      <c r="G8" s="113"/>
      <c r="H8" s="12"/>
    </row>
    <row r="9" spans="1:10">
      <c r="A9" s="49"/>
      <c r="B9" s="49" t="s">
        <v>101</v>
      </c>
      <c r="C9" s="148" t="s">
        <v>107</v>
      </c>
      <c r="D9" s="26" t="s">
        <v>17</v>
      </c>
      <c r="E9" s="31">
        <v>1</v>
      </c>
      <c r="F9" s="150"/>
      <c r="G9" s="113"/>
      <c r="H9" s="12"/>
      <c r="I9" s="13"/>
      <c r="J9" s="13"/>
    </row>
    <row r="10" spans="1:10">
      <c r="A10" s="8"/>
      <c r="B10" s="49"/>
      <c r="C10" s="148"/>
      <c r="D10" s="51"/>
      <c r="E10" s="125"/>
      <c r="F10" s="144"/>
      <c r="G10" s="135"/>
      <c r="H10" s="12"/>
    </row>
    <row r="11" spans="1:10" ht="19.5" customHeight="1">
      <c r="A11" s="52" t="s">
        <v>29</v>
      </c>
      <c r="B11" s="99"/>
      <c r="C11" s="149" t="s">
        <v>34</v>
      </c>
      <c r="D11" s="138"/>
      <c r="E11" s="280"/>
      <c r="F11" s="280"/>
      <c r="G11" s="114">
        <f>SUM(G5:G10)</f>
        <v>0</v>
      </c>
      <c r="H11" s="12"/>
    </row>
    <row r="12" spans="1:10" ht="16.149999999999999" customHeight="1">
      <c r="A12" s="11"/>
      <c r="B12" s="100"/>
      <c r="C12" s="55"/>
      <c r="D12" s="27"/>
      <c r="E12" s="140"/>
      <c r="F12" s="143"/>
      <c r="G12" s="142"/>
      <c r="H12" s="12"/>
    </row>
    <row r="13" spans="1:10" ht="26">
      <c r="A13" s="52" t="s">
        <v>33</v>
      </c>
      <c r="B13" s="36"/>
      <c r="C13" s="24" t="s">
        <v>19</v>
      </c>
      <c r="D13" s="47" t="s">
        <v>27</v>
      </c>
      <c r="E13" s="33" t="s">
        <v>26</v>
      </c>
      <c r="F13" s="34" t="s">
        <v>25</v>
      </c>
      <c r="G13" s="108" t="s">
        <v>24</v>
      </c>
      <c r="H13" s="12"/>
    </row>
    <row r="14" spans="1:10">
      <c r="A14" s="48"/>
      <c r="B14" s="36"/>
      <c r="C14" s="23"/>
      <c r="D14" s="26"/>
      <c r="E14" s="32"/>
      <c r="F14" s="32"/>
      <c r="G14" s="112"/>
      <c r="H14" s="12"/>
    </row>
    <row r="15" spans="1:10" ht="44.5" customHeight="1">
      <c r="A15" s="48"/>
      <c r="B15" s="36" t="s">
        <v>23</v>
      </c>
      <c r="C15" s="151" t="s">
        <v>142</v>
      </c>
      <c r="D15" s="26"/>
      <c r="E15" s="31"/>
      <c r="F15" s="31"/>
      <c r="G15" s="113"/>
      <c r="H15" s="12"/>
    </row>
    <row r="16" spans="1:10" ht="147.65" customHeight="1">
      <c r="A16" s="231"/>
      <c r="B16" s="232"/>
      <c r="C16" s="152" t="s">
        <v>111</v>
      </c>
      <c r="D16" s="233"/>
      <c r="E16" s="234"/>
      <c r="F16" s="234"/>
      <c r="G16" s="235"/>
      <c r="H16" s="12"/>
    </row>
    <row r="17" spans="1:13" ht="15.5">
      <c r="A17" s="48"/>
      <c r="B17" s="49"/>
      <c r="C17" s="21" t="s">
        <v>138</v>
      </c>
      <c r="D17" s="26"/>
      <c r="E17" s="31"/>
      <c r="F17" s="31"/>
      <c r="G17" s="113"/>
      <c r="H17" s="12"/>
    </row>
    <row r="18" spans="1:13" ht="16">
      <c r="A18" s="48"/>
      <c r="B18" s="49"/>
      <c r="C18" s="21" t="s">
        <v>62</v>
      </c>
      <c r="D18" s="26" t="s">
        <v>139</v>
      </c>
      <c r="E18" s="31">
        <v>1.44</v>
      </c>
      <c r="F18" s="31"/>
      <c r="G18" s="113"/>
      <c r="H18" s="12"/>
    </row>
    <row r="19" spans="1:13" ht="16">
      <c r="A19" s="48"/>
      <c r="B19" s="49"/>
      <c r="C19" s="21" t="s">
        <v>61</v>
      </c>
      <c r="D19" s="26" t="s">
        <v>139</v>
      </c>
      <c r="E19" s="31">
        <v>0.5</v>
      </c>
      <c r="F19" s="31"/>
      <c r="G19" s="113"/>
      <c r="H19" s="12"/>
    </row>
    <row r="20" spans="1:13" ht="16">
      <c r="A20" s="48"/>
      <c r="B20" s="49"/>
      <c r="C20" s="21" t="s">
        <v>107</v>
      </c>
      <c r="D20" s="26" t="s">
        <v>139</v>
      </c>
      <c r="E20" s="31">
        <v>40</v>
      </c>
      <c r="F20" s="31"/>
      <c r="G20" s="113"/>
      <c r="H20" s="12"/>
    </row>
    <row r="21" spans="1:13">
      <c r="A21" s="50"/>
      <c r="B21" s="98"/>
      <c r="C21" s="213"/>
      <c r="D21" s="51"/>
      <c r="E21" s="153">
        <f>E18+E19+E20</f>
        <v>41.94</v>
      </c>
      <c r="F21" s="125"/>
      <c r="G21" s="135"/>
      <c r="H21" s="12"/>
    </row>
    <row r="22" spans="1:13" ht="39">
      <c r="A22" s="48"/>
      <c r="B22" s="49" t="s">
        <v>22</v>
      </c>
      <c r="C22" s="21" t="s">
        <v>81</v>
      </c>
      <c r="D22" s="26"/>
      <c r="E22" s="31"/>
      <c r="F22" s="31"/>
      <c r="G22" s="113"/>
      <c r="H22" s="12"/>
      <c r="M22" s="1" t="s">
        <v>140</v>
      </c>
    </row>
    <row r="23" spans="1:13">
      <c r="A23" s="50"/>
      <c r="B23" s="98"/>
      <c r="C23" s="213"/>
      <c r="D23" s="51"/>
      <c r="E23" s="125"/>
      <c r="F23" s="125"/>
      <c r="G23" s="135"/>
      <c r="H23" s="12"/>
    </row>
    <row r="24" spans="1:13" ht="16">
      <c r="A24" s="48"/>
      <c r="B24" s="49"/>
      <c r="C24" s="21" t="s">
        <v>181</v>
      </c>
      <c r="D24" s="26" t="s">
        <v>139</v>
      </c>
      <c r="E24" s="31">
        <v>0.8</v>
      </c>
      <c r="F24" s="31"/>
      <c r="G24" s="113"/>
      <c r="H24" s="12"/>
    </row>
    <row r="25" spans="1:13" ht="16">
      <c r="A25" s="48"/>
      <c r="B25" s="49"/>
      <c r="C25" s="21" t="s">
        <v>61</v>
      </c>
      <c r="D25" s="26" t="s">
        <v>139</v>
      </c>
      <c r="E25" s="31">
        <v>0.4</v>
      </c>
      <c r="F25" s="31"/>
      <c r="G25" s="113"/>
      <c r="H25" s="12"/>
    </row>
    <row r="26" spans="1:13" ht="16">
      <c r="A26" s="48"/>
      <c r="B26" s="49"/>
      <c r="C26" s="21" t="s">
        <v>107</v>
      </c>
      <c r="D26" s="26" t="s">
        <v>139</v>
      </c>
      <c r="E26" s="31">
        <v>9.3699999999999992</v>
      </c>
      <c r="F26" s="31"/>
      <c r="G26" s="113"/>
      <c r="H26" s="12"/>
    </row>
    <row r="27" spans="1:13">
      <c r="A27" s="50"/>
      <c r="B27" s="98"/>
      <c r="C27" s="213"/>
      <c r="D27" s="51"/>
      <c r="E27" s="125"/>
      <c r="F27" s="125"/>
      <c r="G27" s="135"/>
      <c r="H27" s="12"/>
    </row>
    <row r="28" spans="1:13" ht="26">
      <c r="A28" s="48"/>
      <c r="B28" s="49" t="s">
        <v>88</v>
      </c>
      <c r="C28" s="21" t="s">
        <v>68</v>
      </c>
      <c r="D28" s="26"/>
      <c r="E28" s="31"/>
      <c r="F28" s="31"/>
      <c r="G28" s="113"/>
      <c r="H28" s="12"/>
    </row>
    <row r="29" spans="1:13" ht="16">
      <c r="A29" s="48"/>
      <c r="B29" s="49"/>
      <c r="C29" s="23" t="s">
        <v>69</v>
      </c>
      <c r="D29" s="26" t="s">
        <v>139</v>
      </c>
      <c r="E29" s="32">
        <f>E21-(E24+E25+E26)</f>
        <v>31.369999999999997</v>
      </c>
      <c r="F29" s="32"/>
      <c r="G29" s="113"/>
      <c r="H29" s="20"/>
    </row>
    <row r="30" spans="1:13">
      <c r="A30" s="50"/>
      <c r="B30" s="98"/>
      <c r="C30" s="56"/>
      <c r="D30" s="51"/>
      <c r="E30" s="133"/>
      <c r="F30" s="133"/>
      <c r="G30" s="134"/>
      <c r="H30" s="20"/>
    </row>
    <row r="31" spans="1:13" ht="39">
      <c r="A31" s="48"/>
      <c r="B31" s="36" t="s">
        <v>95</v>
      </c>
      <c r="C31" s="195" t="s">
        <v>151</v>
      </c>
      <c r="D31" s="29"/>
      <c r="E31" s="32"/>
      <c r="F31" s="32"/>
      <c r="G31" s="112"/>
      <c r="H31" s="20"/>
    </row>
    <row r="32" spans="1:13" ht="109.9" customHeight="1">
      <c r="A32" s="48"/>
      <c r="B32" s="49"/>
      <c r="C32" s="23" t="s">
        <v>164</v>
      </c>
      <c r="D32" s="26"/>
      <c r="E32" s="32"/>
      <c r="F32" s="32"/>
      <c r="G32" s="112"/>
      <c r="H32" s="20"/>
    </row>
    <row r="33" spans="1:8" ht="16">
      <c r="A33" s="48"/>
      <c r="B33" s="49"/>
      <c r="C33" s="23" t="s">
        <v>40</v>
      </c>
      <c r="D33" s="26" t="s">
        <v>139</v>
      </c>
      <c r="E33" s="32">
        <v>24.96</v>
      </c>
      <c r="F33" s="32"/>
      <c r="G33" s="113"/>
      <c r="H33" s="41"/>
    </row>
    <row r="34" spans="1:8">
      <c r="A34" s="50"/>
      <c r="B34" s="98"/>
      <c r="C34" s="56"/>
      <c r="D34" s="51"/>
      <c r="E34" s="133"/>
      <c r="F34" s="133"/>
      <c r="G34" s="134"/>
      <c r="H34" s="12"/>
    </row>
    <row r="35" spans="1:8" ht="26">
      <c r="A35" s="196"/>
      <c r="B35" s="197" t="s">
        <v>96</v>
      </c>
      <c r="C35" s="149" t="s">
        <v>47</v>
      </c>
      <c r="D35" s="198"/>
      <c r="E35" s="199"/>
      <c r="F35" s="199"/>
      <c r="G35" s="200"/>
    </row>
    <row r="36" spans="1:8" ht="120.65" customHeight="1">
      <c r="A36" s="196"/>
      <c r="B36" s="201"/>
      <c r="C36" s="202" t="s">
        <v>0</v>
      </c>
      <c r="D36" s="198"/>
      <c r="E36" s="199"/>
      <c r="F36" s="199"/>
      <c r="G36" s="200"/>
    </row>
    <row r="37" spans="1:8" ht="16">
      <c r="A37" s="203"/>
      <c r="B37" s="201"/>
      <c r="C37" s="23" t="s">
        <v>149</v>
      </c>
      <c r="D37" s="26" t="s">
        <v>150</v>
      </c>
      <c r="E37" s="32">
        <v>28.9</v>
      </c>
      <c r="F37" s="32"/>
      <c r="G37" s="113"/>
    </row>
    <row r="38" spans="1:8">
      <c r="A38" s="218"/>
      <c r="B38" s="216"/>
      <c r="C38" s="217"/>
      <c r="D38" s="219"/>
      <c r="E38" s="143"/>
      <c r="F38" s="143"/>
      <c r="G38" s="220"/>
    </row>
    <row r="39" spans="1:8" ht="20.5" customHeight="1">
      <c r="A39" s="203"/>
      <c r="B39" s="197" t="s">
        <v>97</v>
      </c>
      <c r="C39" s="149" t="s">
        <v>42</v>
      </c>
      <c r="D39" s="204"/>
      <c r="E39" s="30"/>
      <c r="F39" s="30"/>
      <c r="G39" s="205"/>
    </row>
    <row r="40" spans="1:8" ht="143.5" customHeight="1">
      <c r="A40" s="196"/>
      <c r="B40" s="197"/>
      <c r="C40" s="21" t="s">
        <v>86</v>
      </c>
      <c r="D40" s="26"/>
      <c r="E40" s="31"/>
      <c r="F40" s="31"/>
      <c r="G40" s="113"/>
    </row>
    <row r="41" spans="1:8" ht="16">
      <c r="A41" s="196"/>
      <c r="B41" s="197"/>
      <c r="C41" s="23" t="s">
        <v>43</v>
      </c>
      <c r="D41" s="26" t="s">
        <v>139</v>
      </c>
      <c r="E41" s="32">
        <v>11.6</v>
      </c>
      <c r="F41" s="32"/>
      <c r="G41" s="113"/>
    </row>
    <row r="42" spans="1:8">
      <c r="A42" s="215"/>
      <c r="B42" s="216"/>
      <c r="C42" s="56"/>
      <c r="D42" s="51"/>
      <c r="E42" s="125"/>
      <c r="F42" s="125"/>
      <c r="G42" s="135"/>
    </row>
    <row r="43" spans="1:8" ht="39">
      <c r="A43" s="8"/>
      <c r="B43" s="36" t="s">
        <v>98</v>
      </c>
      <c r="C43" s="195" t="s">
        <v>153</v>
      </c>
      <c r="D43" s="29"/>
      <c r="E43" s="32"/>
      <c r="F43" s="32"/>
      <c r="G43" s="112"/>
    </row>
    <row r="44" spans="1:8" ht="279.64999999999998" customHeight="1">
      <c r="A44" s="8"/>
      <c r="B44" s="36"/>
      <c r="C44" s="23" t="s">
        <v>152</v>
      </c>
      <c r="D44" s="29"/>
      <c r="E44" s="32"/>
      <c r="F44" s="32"/>
      <c r="G44" s="112"/>
    </row>
    <row r="45" spans="1:8" ht="16.899999999999999" customHeight="1">
      <c r="A45" s="8"/>
      <c r="B45" s="36"/>
      <c r="C45" s="202" t="s">
        <v>41</v>
      </c>
      <c r="D45" s="198" t="s">
        <v>35</v>
      </c>
      <c r="E45" s="199">
        <v>13.4</v>
      </c>
      <c r="F45" s="199"/>
      <c r="G45" s="113">
        <f>E45*F45</f>
        <v>0</v>
      </c>
      <c r="H45" s="192"/>
    </row>
    <row r="46" spans="1:8" ht="21" customHeight="1">
      <c r="A46" s="11"/>
      <c r="B46" s="70"/>
      <c r="C46" s="56"/>
      <c r="D46" s="214"/>
      <c r="E46" s="133"/>
      <c r="F46" s="133"/>
      <c r="G46" s="134"/>
    </row>
    <row r="47" spans="1:8" ht="21.75" customHeight="1">
      <c r="A47" s="8"/>
      <c r="B47" s="36" t="s">
        <v>99</v>
      </c>
      <c r="C47" s="151" t="s">
        <v>36</v>
      </c>
      <c r="D47" s="29"/>
      <c r="E47" s="32"/>
      <c r="F47" s="32"/>
      <c r="G47" s="112"/>
    </row>
    <row r="48" spans="1:8" ht="99.65" customHeight="1">
      <c r="A48" s="8"/>
      <c r="B48" s="36"/>
      <c r="C48" s="23" t="s">
        <v>44</v>
      </c>
      <c r="D48" s="26"/>
      <c r="E48" s="31"/>
      <c r="F48" s="31"/>
      <c r="G48" s="113"/>
    </row>
    <row r="49" spans="1:7" ht="18" customHeight="1">
      <c r="A49" s="52"/>
      <c r="B49" s="36"/>
      <c r="C49" s="202" t="s">
        <v>154</v>
      </c>
      <c r="D49" s="198" t="s">
        <v>139</v>
      </c>
      <c r="E49" s="199">
        <f>(E33-E45)</f>
        <v>11.56</v>
      </c>
      <c r="F49" s="199"/>
      <c r="G49" s="113"/>
    </row>
    <row r="50" spans="1:7" ht="18" customHeight="1">
      <c r="A50" s="52"/>
      <c r="B50" s="36"/>
      <c r="C50" s="21"/>
      <c r="D50" s="29"/>
      <c r="E50" s="32"/>
      <c r="F50" s="32"/>
      <c r="G50" s="112"/>
    </row>
    <row r="51" spans="1:7" ht="22.5" customHeight="1">
      <c r="A51" s="52" t="s">
        <v>33</v>
      </c>
      <c r="B51" s="99"/>
      <c r="C51" s="24" t="s">
        <v>32</v>
      </c>
      <c r="D51" s="53"/>
      <c r="E51" s="57"/>
      <c r="F51" s="31"/>
      <c r="G51" s="114"/>
    </row>
    <row r="52" spans="1:7" ht="14.5" customHeight="1">
      <c r="A52" s="52"/>
      <c r="B52" s="99"/>
      <c r="C52" s="24"/>
      <c r="D52" s="53"/>
      <c r="E52" s="57"/>
      <c r="F52" s="31"/>
      <c r="G52" s="114"/>
    </row>
    <row r="53" spans="1:7" ht="27.75" customHeight="1">
      <c r="A53" s="52" t="s">
        <v>28</v>
      </c>
      <c r="B53" s="99"/>
      <c r="C53" s="24" t="s">
        <v>109</v>
      </c>
      <c r="D53" s="47" t="s">
        <v>27</v>
      </c>
      <c r="E53" s="33" t="s">
        <v>26</v>
      </c>
      <c r="F53" s="34" t="s">
        <v>25</v>
      </c>
      <c r="G53" s="108" t="s">
        <v>24</v>
      </c>
    </row>
    <row r="54" spans="1:7" ht="41.5" customHeight="1">
      <c r="A54" s="52"/>
      <c r="B54" s="49" t="s">
        <v>23</v>
      </c>
      <c r="C54" s="40" t="s">
        <v>155</v>
      </c>
      <c r="D54" s="26" t="s">
        <v>139</v>
      </c>
      <c r="E54" s="31">
        <v>1.37</v>
      </c>
      <c r="F54" s="31"/>
      <c r="G54" s="113"/>
    </row>
    <row r="55" spans="1:7">
      <c r="A55" s="223"/>
      <c r="B55" s="224"/>
      <c r="C55" s="225"/>
      <c r="D55" s="226"/>
      <c r="E55" s="227"/>
      <c r="F55" s="228"/>
      <c r="G55" s="229"/>
    </row>
    <row r="56" spans="1:7" ht="56.5" customHeight="1">
      <c r="A56" s="52"/>
      <c r="B56" s="49" t="s">
        <v>22</v>
      </c>
      <c r="C56" s="40" t="s">
        <v>156</v>
      </c>
      <c r="D56" s="26"/>
      <c r="E56" s="31"/>
      <c r="F56" s="31"/>
      <c r="G56" s="113"/>
    </row>
    <row r="57" spans="1:7" ht="14.25" customHeight="1">
      <c r="A57" s="52"/>
      <c r="B57" s="49" t="s">
        <v>103</v>
      </c>
      <c r="C57" s="40" t="s">
        <v>112</v>
      </c>
      <c r="D57" s="26" t="s">
        <v>139</v>
      </c>
      <c r="E57" s="31">
        <v>3.06</v>
      </c>
      <c r="F57" s="31"/>
      <c r="G57" s="113"/>
    </row>
    <row r="58" spans="1:7" ht="14.25" customHeight="1">
      <c r="A58" s="52"/>
      <c r="B58" s="49" t="s">
        <v>102</v>
      </c>
      <c r="C58" s="40" t="s">
        <v>113</v>
      </c>
      <c r="D58" s="26" t="s">
        <v>150</v>
      </c>
      <c r="E58" s="31">
        <v>3.5</v>
      </c>
      <c r="F58" s="31"/>
      <c r="G58" s="113"/>
    </row>
    <row r="59" spans="1:7" ht="14.25" customHeight="1">
      <c r="A59" s="54"/>
      <c r="B59" s="98"/>
      <c r="C59" s="222"/>
      <c r="D59" s="51"/>
      <c r="E59" s="125"/>
      <c r="F59" s="125"/>
      <c r="G59" s="135"/>
    </row>
    <row r="60" spans="1:7" ht="58.15" customHeight="1">
      <c r="A60" s="52"/>
      <c r="B60" s="49" t="s">
        <v>88</v>
      </c>
      <c r="C60" s="40" t="s">
        <v>163</v>
      </c>
      <c r="D60" s="26"/>
      <c r="E60" s="31"/>
      <c r="F60" s="31"/>
      <c r="G60" s="113"/>
    </row>
    <row r="61" spans="1:7" ht="14.25" customHeight="1">
      <c r="A61" s="52"/>
      <c r="B61" s="49" t="s">
        <v>103</v>
      </c>
      <c r="C61" s="40" t="s">
        <v>112</v>
      </c>
      <c r="D61" s="26" t="s">
        <v>139</v>
      </c>
      <c r="E61" s="31">
        <v>6.5</v>
      </c>
      <c r="F61" s="31"/>
      <c r="G61" s="113"/>
    </row>
    <row r="62" spans="1:7" ht="14.25" customHeight="1">
      <c r="A62" s="52"/>
      <c r="B62" s="49" t="s">
        <v>102</v>
      </c>
      <c r="C62" s="40" t="s">
        <v>113</v>
      </c>
      <c r="D62" s="26" t="s">
        <v>150</v>
      </c>
      <c r="E62" s="31">
        <v>52</v>
      </c>
      <c r="F62" s="31"/>
      <c r="G62" s="113"/>
    </row>
    <row r="63" spans="1:7" ht="14.25" customHeight="1">
      <c r="A63" s="54"/>
      <c r="B63" s="98"/>
      <c r="C63" s="222"/>
      <c r="D63" s="51"/>
      <c r="E63" s="125"/>
      <c r="F63" s="125"/>
      <c r="G63" s="135"/>
    </row>
    <row r="64" spans="1:7" ht="54" customHeight="1">
      <c r="A64" s="52"/>
      <c r="B64" s="49" t="s">
        <v>95</v>
      </c>
      <c r="C64" s="40" t="s">
        <v>141</v>
      </c>
      <c r="D64" s="26"/>
      <c r="E64" s="31"/>
      <c r="F64" s="31"/>
      <c r="G64" s="113"/>
    </row>
    <row r="65" spans="1:7" ht="14.25" customHeight="1">
      <c r="A65" s="52"/>
      <c r="B65" s="49" t="s">
        <v>103</v>
      </c>
      <c r="C65" s="40" t="s">
        <v>112</v>
      </c>
      <c r="D65" s="26" t="s">
        <v>139</v>
      </c>
      <c r="E65" s="31">
        <v>2.97</v>
      </c>
      <c r="F65" s="31"/>
      <c r="G65" s="113"/>
    </row>
    <row r="66" spans="1:7" ht="14.25" customHeight="1">
      <c r="A66" s="52"/>
      <c r="B66" s="49" t="s">
        <v>102</v>
      </c>
      <c r="C66" s="40" t="s">
        <v>113</v>
      </c>
      <c r="D66" s="26" t="s">
        <v>150</v>
      </c>
      <c r="E66" s="31">
        <v>12.75</v>
      </c>
      <c r="F66" s="31"/>
      <c r="G66" s="113"/>
    </row>
    <row r="67" spans="1:7" ht="14.25" customHeight="1">
      <c r="A67" s="54"/>
      <c r="B67" s="98"/>
      <c r="C67" s="222"/>
      <c r="D67" s="51"/>
      <c r="E67" s="125"/>
      <c r="F67" s="125"/>
      <c r="G67" s="135"/>
    </row>
    <row r="68" spans="1:7" ht="12" customHeight="1">
      <c r="A68" s="54"/>
      <c r="B68" s="98"/>
      <c r="C68" s="222"/>
      <c r="D68" s="51"/>
      <c r="E68" s="125"/>
      <c r="F68" s="125"/>
      <c r="G68" s="135"/>
    </row>
    <row r="69" spans="1:7" ht="27.75" customHeight="1">
      <c r="A69" s="52" t="s">
        <v>28</v>
      </c>
      <c r="B69" s="49"/>
      <c r="C69" s="24" t="s">
        <v>114</v>
      </c>
      <c r="D69" s="26"/>
      <c r="E69" s="57">
        <f>E65+E61+E57</f>
        <v>12.530000000000001</v>
      </c>
      <c r="F69" s="31"/>
      <c r="G69" s="114">
        <f>SUM(G54:G67)</f>
        <v>0</v>
      </c>
    </row>
    <row r="70" spans="1:7" ht="16.5" customHeight="1">
      <c r="A70" s="54"/>
      <c r="B70" s="98"/>
      <c r="C70" s="22"/>
      <c r="D70" s="51"/>
      <c r="E70" s="125"/>
      <c r="F70" s="125"/>
      <c r="G70" s="135"/>
    </row>
    <row r="71" spans="1:7" ht="27.75" customHeight="1">
      <c r="A71" s="52" t="s">
        <v>21</v>
      </c>
      <c r="B71" s="49"/>
      <c r="C71" s="24" t="s">
        <v>115</v>
      </c>
      <c r="D71" s="47" t="s">
        <v>27</v>
      </c>
      <c r="E71" s="33" t="s">
        <v>26</v>
      </c>
      <c r="F71" s="34" t="s">
        <v>25</v>
      </c>
      <c r="G71" s="108" t="s">
        <v>24</v>
      </c>
    </row>
    <row r="72" spans="1:7">
      <c r="A72" s="52"/>
      <c r="B72" s="49"/>
      <c r="C72" s="24"/>
      <c r="D72" s="26"/>
      <c r="E72" s="31"/>
      <c r="F72" s="31"/>
      <c r="G72" s="113"/>
    </row>
    <row r="73" spans="1:7" s="192" customFormat="1" ht="47.5" customHeight="1">
      <c r="A73" s="52"/>
      <c r="B73" s="49" t="s">
        <v>23</v>
      </c>
      <c r="C73" s="40" t="s">
        <v>119</v>
      </c>
      <c r="D73" s="26"/>
      <c r="E73" s="31"/>
      <c r="F73" s="31"/>
      <c r="G73" s="113"/>
    </row>
    <row r="74" spans="1:7">
      <c r="A74" s="52"/>
      <c r="B74" s="49"/>
      <c r="C74" s="40" t="s">
        <v>116</v>
      </c>
      <c r="D74" s="26"/>
      <c r="E74" s="31"/>
      <c r="F74" s="31"/>
      <c r="G74" s="113"/>
    </row>
    <row r="75" spans="1:7" ht="15" customHeight="1">
      <c r="A75" s="52"/>
      <c r="B75" s="49"/>
      <c r="C75" s="206" t="s">
        <v>157</v>
      </c>
      <c r="D75" s="26"/>
      <c r="E75" s="236">
        <f>E78*0.4</f>
        <v>180.43200000000002</v>
      </c>
      <c r="F75" s="31"/>
      <c r="G75" s="113"/>
    </row>
    <row r="76" spans="1:7" ht="13.5" customHeight="1">
      <c r="A76" s="52"/>
      <c r="B76" s="49"/>
      <c r="C76" s="206" t="s">
        <v>158</v>
      </c>
      <c r="D76" s="26"/>
      <c r="E76" s="236">
        <f>E78*0.6</f>
        <v>270.64800000000002</v>
      </c>
      <c r="F76" s="31"/>
      <c r="G76" s="113"/>
    </row>
    <row r="77" spans="1:7" ht="13.5" customHeight="1">
      <c r="A77" s="52"/>
      <c r="B77" s="49"/>
      <c r="C77" s="206"/>
      <c r="D77" s="26"/>
      <c r="E77" s="31"/>
      <c r="F77" s="31"/>
      <c r="G77" s="113"/>
    </row>
    <row r="78" spans="1:7" ht="13.5" customHeight="1">
      <c r="A78" s="52"/>
      <c r="B78" s="49"/>
      <c r="C78" s="206" t="s">
        <v>118</v>
      </c>
      <c r="D78" s="26" t="s">
        <v>117</v>
      </c>
      <c r="E78" s="31">
        <f>E85*0.4</f>
        <v>451.08000000000004</v>
      </c>
      <c r="F78" s="31"/>
      <c r="G78" s="113"/>
    </row>
    <row r="79" spans="1:7" ht="13.5" customHeight="1">
      <c r="A79" s="52"/>
      <c r="B79" s="49"/>
      <c r="C79" s="206"/>
      <c r="D79" s="26"/>
      <c r="E79" s="31"/>
      <c r="F79" s="31"/>
      <c r="G79" s="113"/>
    </row>
    <row r="80" spans="1:7" ht="42" customHeight="1">
      <c r="A80" s="52"/>
      <c r="B80" s="49" t="s">
        <v>22</v>
      </c>
      <c r="C80" s="206" t="s">
        <v>120</v>
      </c>
      <c r="D80" s="26"/>
      <c r="E80" s="31"/>
      <c r="F80" s="31"/>
      <c r="G80" s="113"/>
    </row>
    <row r="81" spans="1:7" ht="13.5" customHeight="1">
      <c r="A81" s="52"/>
      <c r="B81" s="49"/>
      <c r="C81" s="206" t="s">
        <v>121</v>
      </c>
      <c r="D81" s="26"/>
      <c r="E81" s="31"/>
      <c r="F81" s="31"/>
      <c r="G81" s="113"/>
    </row>
    <row r="82" spans="1:7" ht="13.5" customHeight="1">
      <c r="A82" s="52"/>
      <c r="B82" s="49"/>
      <c r="C82" s="206" t="s">
        <v>118</v>
      </c>
      <c r="D82" s="26" t="s">
        <v>117</v>
      </c>
      <c r="E82" s="31">
        <f>0.6*E85</f>
        <v>676.62</v>
      </c>
      <c r="F82" s="31"/>
      <c r="G82" s="113"/>
    </row>
    <row r="83" spans="1:7" ht="13.5" customHeight="1">
      <c r="A83" s="52"/>
      <c r="B83" s="49"/>
      <c r="C83" s="206"/>
      <c r="D83" s="26"/>
      <c r="E83" s="31"/>
      <c r="F83" s="31"/>
      <c r="G83" s="113"/>
    </row>
    <row r="84" spans="1:7" ht="13.5" customHeight="1">
      <c r="A84" s="52"/>
      <c r="B84" s="49"/>
      <c r="C84" s="206"/>
      <c r="D84" s="26"/>
      <c r="E84" s="57"/>
      <c r="F84" s="31"/>
      <c r="G84" s="113"/>
    </row>
    <row r="85" spans="1:7" ht="13.5" customHeight="1">
      <c r="A85" s="52" t="s">
        <v>21</v>
      </c>
      <c r="B85" s="49"/>
      <c r="C85" s="207" t="s">
        <v>122</v>
      </c>
      <c r="D85" s="26"/>
      <c r="E85" s="57">
        <f>E69*90</f>
        <v>1127.7</v>
      </c>
      <c r="F85" s="31"/>
      <c r="G85" s="114">
        <f>SUM(G78:G82)</f>
        <v>0</v>
      </c>
    </row>
    <row r="86" spans="1:7" ht="13.5" customHeight="1">
      <c r="A86" s="54"/>
      <c r="B86" s="98"/>
      <c r="C86" s="230"/>
      <c r="D86" s="51"/>
      <c r="E86" s="221"/>
      <c r="F86" s="125"/>
      <c r="G86" s="135"/>
    </row>
    <row r="87" spans="1:7" ht="13.5" customHeight="1">
      <c r="A87" s="54"/>
      <c r="B87" s="98"/>
      <c r="C87" s="230"/>
      <c r="D87" s="51"/>
      <c r="E87" s="221"/>
      <c r="F87" s="125"/>
      <c r="G87" s="135"/>
    </row>
    <row r="88" spans="1:7" ht="13.5" customHeight="1">
      <c r="A88" s="52" t="s">
        <v>123</v>
      </c>
      <c r="B88" s="49"/>
      <c r="C88" s="207" t="s">
        <v>125</v>
      </c>
      <c r="D88" s="26"/>
      <c r="E88" s="57"/>
      <c r="F88" s="31"/>
      <c r="G88" s="113"/>
    </row>
    <row r="89" spans="1:7" ht="13.5" customHeight="1">
      <c r="A89" s="54"/>
      <c r="B89" s="98"/>
      <c r="C89" s="230"/>
      <c r="D89" s="51"/>
      <c r="E89" s="221"/>
      <c r="F89" s="125"/>
      <c r="G89" s="135"/>
    </row>
    <row r="90" spans="1:7" ht="78">
      <c r="A90" s="52"/>
      <c r="B90" s="49" t="s">
        <v>23</v>
      </c>
      <c r="C90" s="206" t="s">
        <v>126</v>
      </c>
      <c r="D90" s="26" t="s">
        <v>159</v>
      </c>
      <c r="E90" s="31">
        <v>24</v>
      </c>
      <c r="F90" s="31"/>
      <c r="G90" s="113"/>
    </row>
    <row r="91" spans="1:7" ht="13.5" customHeight="1">
      <c r="A91" s="54"/>
      <c r="B91" s="98"/>
      <c r="C91" s="230"/>
      <c r="D91" s="51"/>
      <c r="E91" s="221"/>
      <c r="F91" s="125"/>
      <c r="G91" s="135"/>
    </row>
    <row r="92" spans="1:7" ht="45" customHeight="1">
      <c r="A92" s="52"/>
      <c r="B92" s="49" t="s">
        <v>22</v>
      </c>
      <c r="C92" s="206" t="s">
        <v>160</v>
      </c>
      <c r="D92" s="26" t="s">
        <v>150</v>
      </c>
      <c r="E92" s="31">
        <v>33</v>
      </c>
      <c r="F92" s="31"/>
      <c r="G92" s="113"/>
    </row>
    <row r="93" spans="1:7" ht="13.5" customHeight="1">
      <c r="A93" s="52"/>
      <c r="B93" s="49"/>
      <c r="C93" s="207"/>
      <c r="D93" s="26"/>
      <c r="E93" s="57"/>
      <c r="F93" s="31"/>
      <c r="G93" s="113"/>
    </row>
    <row r="94" spans="1:7" ht="13.5" customHeight="1">
      <c r="A94" s="52" t="s">
        <v>123</v>
      </c>
      <c r="B94" s="49"/>
      <c r="C94" s="207" t="s">
        <v>132</v>
      </c>
      <c r="D94" s="26"/>
      <c r="E94" s="57"/>
      <c r="F94" s="31"/>
      <c r="G94" s="114">
        <f>SUM(G90:G92)</f>
        <v>0</v>
      </c>
    </row>
    <row r="95" spans="1:7" ht="13.5" customHeight="1">
      <c r="A95" s="54"/>
      <c r="B95" s="98"/>
      <c r="C95" s="145"/>
      <c r="D95" s="51"/>
      <c r="E95" s="125"/>
      <c r="F95" s="125"/>
      <c r="G95" s="135"/>
    </row>
    <row r="96" spans="1:7" ht="13.5" customHeight="1">
      <c r="A96" s="52"/>
      <c r="B96" s="98"/>
      <c r="C96" s="145"/>
      <c r="D96" s="51"/>
      <c r="E96" s="125"/>
      <c r="F96" s="125"/>
      <c r="G96" s="135"/>
    </row>
    <row r="97" spans="1:13" ht="27" customHeight="1">
      <c r="A97" s="52" t="s">
        <v>110</v>
      </c>
      <c r="B97" s="99"/>
      <c r="C97" s="24" t="s">
        <v>30</v>
      </c>
      <c r="D97" s="47" t="s">
        <v>27</v>
      </c>
      <c r="E97" s="33" t="s">
        <v>26</v>
      </c>
      <c r="F97" s="34" t="s">
        <v>25</v>
      </c>
      <c r="G97" s="108" t="s">
        <v>24</v>
      </c>
    </row>
    <row r="98" spans="1:13">
      <c r="A98" s="6"/>
      <c r="B98" s="99"/>
      <c r="C98" s="24"/>
      <c r="D98" s="47"/>
      <c r="E98" s="33"/>
      <c r="F98" s="30"/>
      <c r="G98" s="108"/>
      <c r="M98" s="12"/>
    </row>
    <row r="99" spans="1:13" ht="68.25" customHeight="1">
      <c r="A99" s="7"/>
      <c r="B99" s="36" t="s">
        <v>23</v>
      </c>
      <c r="C99" s="37" t="s">
        <v>67</v>
      </c>
      <c r="D99" s="58"/>
      <c r="E99" s="35"/>
      <c r="F99" s="35"/>
      <c r="G99" s="110"/>
      <c r="J99" s="12"/>
      <c r="K99" s="12"/>
      <c r="L99" s="12"/>
      <c r="M99" s="12"/>
    </row>
    <row r="100" spans="1:13">
      <c r="A100" s="7"/>
      <c r="B100" s="36" t="s">
        <v>103</v>
      </c>
      <c r="C100" s="37" t="s">
        <v>74</v>
      </c>
      <c r="D100" s="58" t="s">
        <v>17</v>
      </c>
      <c r="E100" s="35">
        <v>1</v>
      </c>
      <c r="F100" s="35"/>
      <c r="G100" s="113"/>
      <c r="M100" s="12"/>
    </row>
    <row r="101" spans="1:13">
      <c r="A101" s="7"/>
      <c r="B101" s="36"/>
      <c r="C101" s="37"/>
      <c r="D101" s="58"/>
      <c r="E101" s="35"/>
      <c r="F101" s="35"/>
      <c r="G101" s="110"/>
    </row>
    <row r="102" spans="1:13" ht="45.65" customHeight="1">
      <c r="A102" s="7"/>
      <c r="B102" s="36" t="s">
        <v>22</v>
      </c>
      <c r="C102" s="37" t="s">
        <v>75</v>
      </c>
      <c r="D102" s="58" t="s">
        <v>17</v>
      </c>
      <c r="E102" s="35">
        <v>1</v>
      </c>
      <c r="F102" s="35"/>
      <c r="G102" s="113"/>
    </row>
    <row r="103" spans="1:13" ht="48" customHeight="1">
      <c r="A103" s="7"/>
      <c r="B103" s="36" t="s">
        <v>88</v>
      </c>
      <c r="C103" s="37" t="s">
        <v>14</v>
      </c>
      <c r="D103" s="58" t="s">
        <v>17</v>
      </c>
      <c r="E103" s="35">
        <v>1</v>
      </c>
      <c r="F103" s="35"/>
      <c r="G103" s="113"/>
    </row>
    <row r="104" spans="1:13" ht="113.5" customHeight="1">
      <c r="A104" s="7"/>
      <c r="B104" s="36" t="s">
        <v>95</v>
      </c>
      <c r="C104" s="37" t="s">
        <v>15</v>
      </c>
      <c r="D104" s="58" t="s">
        <v>17</v>
      </c>
      <c r="E104" s="35">
        <v>1</v>
      </c>
      <c r="F104" s="35"/>
      <c r="G104" s="113"/>
    </row>
    <row r="105" spans="1:13" ht="39">
      <c r="A105" s="7"/>
      <c r="B105" s="36" t="s">
        <v>96</v>
      </c>
      <c r="C105" s="37" t="s">
        <v>16</v>
      </c>
      <c r="D105" s="58" t="s">
        <v>17</v>
      </c>
      <c r="E105" s="35">
        <v>1</v>
      </c>
      <c r="F105" s="35"/>
      <c r="G105" s="113"/>
    </row>
    <row r="106" spans="1:13" ht="121.5" customHeight="1">
      <c r="A106" s="7"/>
      <c r="B106" s="36" t="s">
        <v>97</v>
      </c>
      <c r="C106" s="37" t="s">
        <v>76</v>
      </c>
      <c r="D106" s="58" t="s">
        <v>17</v>
      </c>
      <c r="E106" s="35">
        <v>1</v>
      </c>
      <c r="F106" s="35"/>
      <c r="G106" s="113"/>
    </row>
    <row r="107" spans="1:13">
      <c r="A107" s="7"/>
      <c r="B107" s="36"/>
      <c r="C107" s="37"/>
      <c r="D107" s="58"/>
      <c r="E107" s="35"/>
      <c r="F107" s="35"/>
      <c r="G107" s="110"/>
    </row>
    <row r="108" spans="1:13">
      <c r="A108" s="6" t="s">
        <v>110</v>
      </c>
      <c r="B108" s="99"/>
      <c r="C108" s="59" t="s">
        <v>100</v>
      </c>
      <c r="D108" s="53"/>
      <c r="E108" s="31"/>
      <c r="F108" s="31"/>
      <c r="G108" s="114">
        <f>SUM(G100:G106)</f>
        <v>0</v>
      </c>
    </row>
    <row r="109" spans="1:13">
      <c r="A109" s="7"/>
      <c r="B109" s="154"/>
      <c r="C109" s="155"/>
      <c r="D109" s="167"/>
      <c r="E109" s="156"/>
      <c r="F109" s="158"/>
      <c r="G109" s="157"/>
    </row>
    <row r="110" spans="1:13">
      <c r="A110" s="7"/>
      <c r="B110" s="159"/>
      <c r="C110" s="168"/>
      <c r="D110" s="169"/>
      <c r="E110" s="170"/>
      <c r="F110" s="170"/>
      <c r="G110" s="171"/>
    </row>
    <row r="111" spans="1:13" ht="39">
      <c r="A111" s="39" t="s">
        <v>127</v>
      </c>
      <c r="B111" s="101"/>
      <c r="C111" s="24" t="s">
        <v>166</v>
      </c>
      <c r="D111" s="29"/>
      <c r="E111" s="32"/>
      <c r="F111" s="32"/>
      <c r="G111" s="112"/>
      <c r="H111" s="3"/>
    </row>
    <row r="112" spans="1:13">
      <c r="A112" s="39"/>
      <c r="B112" s="101"/>
      <c r="C112" s="24"/>
      <c r="D112" s="29"/>
      <c r="E112" s="32"/>
      <c r="F112" s="32"/>
      <c r="G112" s="112"/>
      <c r="H112" s="3"/>
    </row>
    <row r="113" spans="1:10">
      <c r="A113" s="39" t="s">
        <v>128</v>
      </c>
      <c r="B113" s="101"/>
      <c r="C113" s="24" t="s">
        <v>63</v>
      </c>
      <c r="D113" s="29"/>
      <c r="E113" s="32"/>
      <c r="F113" s="32"/>
      <c r="G113" s="112"/>
      <c r="H113" s="3"/>
    </row>
    <row r="114" spans="1:10">
      <c r="A114" s="39"/>
      <c r="B114" s="101"/>
      <c r="C114" s="40" t="s">
        <v>135</v>
      </c>
      <c r="D114" s="29"/>
      <c r="E114" s="32"/>
      <c r="F114" s="32"/>
      <c r="G114" s="112"/>
      <c r="H114" s="3"/>
    </row>
    <row r="115" spans="1:10" ht="170.5" customHeight="1">
      <c r="A115" s="48"/>
      <c r="B115" s="60" t="s">
        <v>23</v>
      </c>
      <c r="C115" s="37" t="s">
        <v>145</v>
      </c>
      <c r="D115" s="29"/>
      <c r="E115" s="32"/>
      <c r="F115" s="32"/>
      <c r="G115" s="112"/>
    </row>
    <row r="116" spans="1:10">
      <c r="A116" s="4"/>
      <c r="B116" s="60"/>
      <c r="C116" s="23"/>
      <c r="D116" s="29"/>
      <c r="E116" s="32"/>
      <c r="F116" s="32"/>
      <c r="G116" s="112"/>
    </row>
    <row r="117" spans="1:10" ht="26">
      <c r="A117" s="8"/>
      <c r="B117" s="36"/>
      <c r="C117" s="23" t="s">
        <v>48</v>
      </c>
      <c r="D117" s="26"/>
      <c r="E117" s="32"/>
      <c r="F117" s="32"/>
      <c r="G117" s="112"/>
    </row>
    <row r="118" spans="1:10">
      <c r="A118" s="8"/>
      <c r="B118" s="159"/>
      <c r="C118" s="168"/>
      <c r="D118" s="169"/>
      <c r="E118" s="170"/>
      <c r="F118" s="170"/>
      <c r="G118" s="171"/>
    </row>
    <row r="119" spans="1:10">
      <c r="A119" s="48"/>
      <c r="B119" s="36"/>
      <c r="C119" s="37" t="s">
        <v>105</v>
      </c>
      <c r="D119" s="26" t="s">
        <v>20</v>
      </c>
      <c r="E119" s="35">
        <v>32.75</v>
      </c>
      <c r="F119" s="35"/>
      <c r="G119" s="113"/>
    </row>
    <row r="120" spans="1:10">
      <c r="A120" s="48"/>
      <c r="B120" s="159"/>
      <c r="C120" s="160"/>
      <c r="D120" s="169"/>
      <c r="E120" s="162"/>
      <c r="F120" s="162"/>
      <c r="G120" s="164"/>
    </row>
    <row r="121" spans="1:10">
      <c r="A121" s="50"/>
      <c r="B121" s="36"/>
      <c r="C121" s="37" t="s">
        <v>146</v>
      </c>
      <c r="D121" s="26"/>
      <c r="E121" s="35"/>
      <c r="F121" s="35"/>
      <c r="G121" s="110"/>
    </row>
    <row r="122" spans="1:10" ht="195">
      <c r="A122" s="61"/>
      <c r="B122" s="36" t="s">
        <v>22</v>
      </c>
      <c r="C122" s="40" t="s">
        <v>45</v>
      </c>
      <c r="D122" s="62"/>
      <c r="E122" s="57"/>
      <c r="F122" s="31"/>
      <c r="G122" s="114"/>
      <c r="H122" s="13"/>
    </row>
    <row r="123" spans="1:10" ht="104">
      <c r="A123" s="61"/>
      <c r="B123" s="102"/>
      <c r="C123" s="63" t="s">
        <v>136</v>
      </c>
      <c r="D123" s="62"/>
      <c r="E123" s="57"/>
      <c r="F123" s="31"/>
      <c r="G123" s="114"/>
      <c r="H123" s="13"/>
    </row>
    <row r="124" spans="1:10">
      <c r="A124" s="136"/>
      <c r="B124" s="175"/>
      <c r="C124" s="176"/>
      <c r="D124" s="173"/>
      <c r="E124" s="174"/>
      <c r="F124" s="165"/>
      <c r="G124" s="166"/>
      <c r="H124" s="13"/>
    </row>
    <row r="125" spans="1:10" s="38" customFormat="1">
      <c r="A125" s="64"/>
      <c r="B125" s="103" t="s">
        <v>2</v>
      </c>
      <c r="C125" s="37" t="s">
        <v>104</v>
      </c>
      <c r="D125" s="26" t="s">
        <v>20</v>
      </c>
      <c r="E125" s="31">
        <v>15.4</v>
      </c>
      <c r="F125" s="31"/>
      <c r="G125" s="113"/>
      <c r="H125" s="13"/>
    </row>
    <row r="126" spans="1:10" s="38" customFormat="1">
      <c r="A126" s="64"/>
      <c r="B126" s="103"/>
      <c r="C126" s="37"/>
      <c r="D126" s="26"/>
      <c r="E126" s="31"/>
      <c r="F126" s="31"/>
      <c r="G126" s="113"/>
      <c r="H126" s="13"/>
    </row>
    <row r="127" spans="1:10" s="38" customFormat="1">
      <c r="A127" s="137"/>
      <c r="B127" s="177"/>
      <c r="C127" s="160"/>
      <c r="D127" s="169"/>
      <c r="E127" s="165"/>
      <c r="F127" s="165"/>
      <c r="G127" s="164"/>
      <c r="H127" s="13"/>
    </row>
    <row r="128" spans="1:10" ht="84.65" customHeight="1">
      <c r="A128" s="48"/>
      <c r="B128" s="36" t="s">
        <v>88</v>
      </c>
      <c r="C128" s="37" t="s">
        <v>147</v>
      </c>
      <c r="D128" s="26"/>
      <c r="E128" s="35"/>
      <c r="F128" s="35"/>
      <c r="G128" s="110"/>
      <c r="H128" s="42"/>
      <c r="I128" s="3"/>
      <c r="J128" s="3"/>
    </row>
    <row r="129" spans="1:8" ht="81" customHeight="1">
      <c r="A129" s="48"/>
      <c r="B129" s="36"/>
      <c r="C129" s="37" t="s">
        <v>85</v>
      </c>
      <c r="D129" s="26"/>
      <c r="E129" s="35"/>
      <c r="F129" s="35"/>
      <c r="G129" s="110"/>
    </row>
    <row r="130" spans="1:8" ht="169">
      <c r="A130" s="48"/>
      <c r="B130" s="36"/>
      <c r="C130" s="37" t="s">
        <v>71</v>
      </c>
      <c r="D130" s="26"/>
      <c r="E130" s="35"/>
      <c r="F130" s="35"/>
      <c r="G130" s="110"/>
    </row>
    <row r="131" spans="1:8" ht="91">
      <c r="A131" s="48"/>
      <c r="B131" s="36"/>
      <c r="C131" s="37" t="s">
        <v>70</v>
      </c>
      <c r="D131" s="26"/>
      <c r="E131" s="35"/>
      <c r="F131" s="35"/>
      <c r="G131" s="110"/>
    </row>
    <row r="132" spans="1:8" ht="67.150000000000006" customHeight="1">
      <c r="A132" s="48"/>
      <c r="B132" s="36"/>
      <c r="C132" s="25" t="s">
        <v>82</v>
      </c>
      <c r="D132" s="26"/>
      <c r="E132" s="35"/>
      <c r="F132" s="35"/>
      <c r="G132" s="110"/>
    </row>
    <row r="133" spans="1:8">
      <c r="A133" s="48"/>
      <c r="B133" s="36"/>
      <c r="C133" s="40" t="s">
        <v>72</v>
      </c>
      <c r="D133" s="26" t="s">
        <v>17</v>
      </c>
      <c r="E133" s="35">
        <v>1</v>
      </c>
      <c r="F133" s="35"/>
      <c r="G133" s="110"/>
    </row>
    <row r="134" spans="1:8">
      <c r="A134" s="50"/>
      <c r="B134" s="159"/>
      <c r="C134" s="178"/>
      <c r="D134" s="169"/>
      <c r="E134" s="162"/>
      <c r="F134" s="162"/>
      <c r="G134" s="163"/>
    </row>
    <row r="135" spans="1:8" ht="177" customHeight="1">
      <c r="A135" s="48"/>
      <c r="B135" s="36" t="s">
        <v>95</v>
      </c>
      <c r="C135" s="37" t="s">
        <v>165</v>
      </c>
      <c r="D135" s="65"/>
      <c r="E135" s="66"/>
      <c r="F135" s="111"/>
      <c r="G135" s="115"/>
    </row>
    <row r="136" spans="1:8">
      <c r="A136" s="48"/>
      <c r="B136" s="36"/>
      <c r="C136" s="40" t="s">
        <v>73</v>
      </c>
      <c r="D136" s="65"/>
      <c r="E136" s="66"/>
      <c r="F136" s="111"/>
      <c r="G136" s="115"/>
    </row>
    <row r="137" spans="1:8">
      <c r="A137" s="48"/>
      <c r="B137" s="36"/>
      <c r="C137" s="40"/>
      <c r="D137" s="65"/>
      <c r="E137" s="66"/>
      <c r="F137" s="111"/>
      <c r="G137" s="115"/>
    </row>
    <row r="138" spans="1:8">
      <c r="A138" s="48"/>
      <c r="B138" s="36"/>
      <c r="C138" s="40" t="s">
        <v>134</v>
      </c>
      <c r="D138" s="26" t="s">
        <v>17</v>
      </c>
      <c r="E138" s="35">
        <v>2</v>
      </c>
      <c r="F138" s="35"/>
      <c r="G138" s="110"/>
    </row>
    <row r="139" spans="1:8">
      <c r="A139" s="50"/>
      <c r="B139" s="159"/>
      <c r="C139" s="172"/>
      <c r="D139" s="169"/>
      <c r="E139" s="162"/>
      <c r="F139" s="162"/>
      <c r="G139" s="163"/>
    </row>
    <row r="140" spans="1:8" ht="169">
      <c r="A140" s="52"/>
      <c r="B140" s="191">
        <v>5</v>
      </c>
      <c r="C140" s="37" t="s">
        <v>148</v>
      </c>
      <c r="D140" s="29"/>
      <c r="E140" s="32"/>
      <c r="F140" s="32"/>
      <c r="G140" s="112"/>
    </row>
    <row r="141" spans="1:8">
      <c r="A141" s="52"/>
      <c r="B141" s="49"/>
      <c r="C141" s="21" t="s">
        <v>31</v>
      </c>
      <c r="D141" s="29" t="s">
        <v>17</v>
      </c>
      <c r="E141" s="32">
        <v>1</v>
      </c>
      <c r="F141" s="32"/>
      <c r="G141" s="113"/>
    </row>
    <row r="142" spans="1:8">
      <c r="A142" s="50"/>
      <c r="B142" s="159"/>
      <c r="C142" s="172"/>
      <c r="D142" s="179"/>
      <c r="E142" s="180"/>
      <c r="F142" s="181"/>
      <c r="G142" s="182"/>
      <c r="H142" s="12"/>
    </row>
    <row r="143" spans="1:8">
      <c r="A143" s="39" t="s">
        <v>128</v>
      </c>
      <c r="B143" s="36"/>
      <c r="C143" s="59" t="s">
        <v>90</v>
      </c>
      <c r="D143" s="53"/>
      <c r="E143" s="31"/>
      <c r="F143" s="31"/>
      <c r="G143" s="114">
        <f>SUM(G119:G141)</f>
        <v>0</v>
      </c>
      <c r="H143" s="13"/>
    </row>
    <row r="144" spans="1:8" ht="16.5" customHeight="1">
      <c r="A144" s="124"/>
      <c r="B144" s="183"/>
      <c r="C144" s="184"/>
      <c r="D144" s="173"/>
      <c r="E144" s="174"/>
      <c r="F144" s="165"/>
      <c r="G144" s="166"/>
      <c r="H144" s="13"/>
    </row>
    <row r="145" spans="1:8">
      <c r="A145" s="39" t="s">
        <v>129</v>
      </c>
      <c r="B145" s="36"/>
      <c r="C145" s="237" t="s">
        <v>5</v>
      </c>
      <c r="D145" s="68"/>
      <c r="E145" s="69"/>
      <c r="F145" s="109"/>
      <c r="G145" s="110"/>
      <c r="H145" s="13"/>
    </row>
    <row r="146" spans="1:8">
      <c r="A146" s="48"/>
      <c r="B146" s="159"/>
      <c r="C146" s="160"/>
      <c r="D146" s="161"/>
      <c r="E146" s="162"/>
      <c r="F146" s="162"/>
      <c r="G146" s="163"/>
      <c r="H146" s="13"/>
    </row>
    <row r="147" spans="1:8" ht="53.25" customHeight="1">
      <c r="A147" s="48"/>
      <c r="B147" s="36"/>
      <c r="C147" s="68" t="s">
        <v>64</v>
      </c>
      <c r="D147" s="68"/>
      <c r="E147" s="69"/>
      <c r="F147" s="109"/>
      <c r="G147" s="110"/>
      <c r="H147" s="13"/>
    </row>
    <row r="148" spans="1:8">
      <c r="A148" s="48"/>
      <c r="B148" s="159"/>
      <c r="C148" s="160"/>
      <c r="D148" s="161"/>
      <c r="E148" s="162"/>
      <c r="F148" s="162"/>
      <c r="G148" s="163"/>
      <c r="H148" s="13"/>
    </row>
    <row r="149" spans="1:8" ht="144" customHeight="1">
      <c r="A149" s="48"/>
      <c r="B149" s="36" t="s">
        <v>23</v>
      </c>
      <c r="C149" s="37" t="s">
        <v>65</v>
      </c>
      <c r="D149" s="58"/>
      <c r="E149" s="35"/>
      <c r="F149" s="35"/>
      <c r="G149" s="110"/>
      <c r="H149" s="13"/>
    </row>
    <row r="150" spans="1:8" ht="16.5" customHeight="1">
      <c r="A150" s="48"/>
      <c r="B150" s="36" t="s">
        <v>2</v>
      </c>
      <c r="C150" s="37" t="s">
        <v>49</v>
      </c>
      <c r="D150" s="26" t="s">
        <v>20</v>
      </c>
      <c r="E150" s="35">
        <v>10</v>
      </c>
      <c r="F150" s="35"/>
      <c r="G150" s="110"/>
      <c r="H150" s="13"/>
    </row>
    <row r="151" spans="1:8">
      <c r="A151" s="48"/>
      <c r="B151" s="36" t="s">
        <v>3</v>
      </c>
      <c r="C151" s="37" t="s">
        <v>50</v>
      </c>
      <c r="D151" s="26" t="s">
        <v>20</v>
      </c>
      <c r="E151" s="35">
        <v>9</v>
      </c>
      <c r="F151" s="35"/>
      <c r="G151" s="110"/>
      <c r="H151" s="13"/>
    </row>
    <row r="152" spans="1:8" ht="26">
      <c r="A152" s="48"/>
      <c r="B152" s="36" t="s">
        <v>87</v>
      </c>
      <c r="C152" s="37" t="s">
        <v>106</v>
      </c>
      <c r="D152" s="126" t="s">
        <v>17</v>
      </c>
      <c r="E152" s="127">
        <v>1</v>
      </c>
      <c r="F152" s="127"/>
      <c r="G152" s="128"/>
      <c r="H152" s="13"/>
    </row>
    <row r="153" spans="1:8">
      <c r="A153" s="50"/>
      <c r="B153" s="159"/>
      <c r="C153" s="160"/>
      <c r="D153" s="188"/>
      <c r="E153" s="189"/>
      <c r="F153" s="189"/>
      <c r="G153" s="190"/>
      <c r="H153" s="13"/>
    </row>
    <row r="154" spans="1:8" ht="169">
      <c r="A154" s="48"/>
      <c r="B154" s="36" t="s">
        <v>22</v>
      </c>
      <c r="C154" s="37" t="s">
        <v>66</v>
      </c>
      <c r="D154" s="126"/>
      <c r="E154" s="127"/>
      <c r="F154" s="127"/>
      <c r="G154" s="128"/>
      <c r="H154" s="13"/>
    </row>
    <row r="155" spans="1:8" ht="13.9" customHeight="1">
      <c r="A155" s="50"/>
      <c r="B155" s="159"/>
      <c r="C155" s="160"/>
      <c r="D155" s="188"/>
      <c r="E155" s="189"/>
      <c r="F155" s="189"/>
      <c r="G155" s="190"/>
      <c r="H155" s="13"/>
    </row>
    <row r="156" spans="1:8">
      <c r="A156" s="48"/>
      <c r="B156" s="36" t="s">
        <v>93</v>
      </c>
      <c r="C156" s="68" t="s">
        <v>53</v>
      </c>
      <c r="D156" s="161"/>
      <c r="E156" s="162"/>
      <c r="F156" s="162"/>
      <c r="G156" s="163"/>
      <c r="H156" s="13"/>
    </row>
    <row r="157" spans="1:8">
      <c r="A157" s="52"/>
      <c r="B157" s="36" t="s">
        <v>2</v>
      </c>
      <c r="C157" s="37" t="s">
        <v>4</v>
      </c>
      <c r="D157" s="26" t="s">
        <v>20</v>
      </c>
      <c r="E157" s="35">
        <v>11</v>
      </c>
      <c r="F157" s="35"/>
      <c r="G157" s="110"/>
      <c r="H157" s="192"/>
    </row>
    <row r="158" spans="1:8" s="2" customFormat="1">
      <c r="A158" s="52"/>
      <c r="B158" s="36" t="s">
        <v>3</v>
      </c>
      <c r="C158" s="37" t="s">
        <v>6</v>
      </c>
      <c r="D158" s="26" t="s">
        <v>20</v>
      </c>
      <c r="E158" s="35">
        <v>11</v>
      </c>
      <c r="F158" s="35"/>
      <c r="G158" s="110"/>
      <c r="H158" s="13"/>
    </row>
    <row r="159" spans="1:8" s="2" customFormat="1">
      <c r="A159" s="54"/>
      <c r="B159" s="159"/>
      <c r="C159" s="160"/>
      <c r="D159" s="169"/>
      <c r="E159" s="162"/>
      <c r="F159" s="162"/>
      <c r="G159" s="163"/>
      <c r="H159" s="13"/>
    </row>
    <row r="160" spans="1:8" s="2" customFormat="1">
      <c r="A160" s="52"/>
      <c r="B160" s="36" t="s">
        <v>94</v>
      </c>
      <c r="C160" s="37" t="s">
        <v>8</v>
      </c>
      <c r="D160" s="26"/>
      <c r="E160" s="35"/>
      <c r="F160" s="35"/>
      <c r="G160" s="110"/>
      <c r="H160" s="13"/>
    </row>
    <row r="161" spans="1:8" s="2" customFormat="1">
      <c r="A161" s="52"/>
      <c r="B161" s="159"/>
      <c r="C161" s="160"/>
      <c r="D161" s="169"/>
      <c r="E161" s="162"/>
      <c r="F161" s="162"/>
      <c r="G161" s="163"/>
      <c r="H161" s="13"/>
    </row>
    <row r="162" spans="1:8" s="2" customFormat="1">
      <c r="A162" s="52"/>
      <c r="B162" s="36" t="s">
        <v>2</v>
      </c>
      <c r="C162" s="37" t="s">
        <v>6</v>
      </c>
      <c r="D162" s="26" t="s">
        <v>20</v>
      </c>
      <c r="E162" s="35">
        <v>2</v>
      </c>
      <c r="F162" s="35"/>
      <c r="G162" s="110"/>
      <c r="H162" s="13"/>
    </row>
    <row r="163" spans="1:8" s="2" customFormat="1">
      <c r="A163" s="54"/>
      <c r="B163" s="159"/>
      <c r="C163" s="160"/>
      <c r="D163" s="169"/>
      <c r="E163" s="162"/>
      <c r="F163" s="162"/>
      <c r="G163" s="163"/>
      <c r="H163" s="13"/>
    </row>
    <row r="164" spans="1:8" ht="57.65" customHeight="1">
      <c r="A164" s="52"/>
      <c r="B164" s="36" t="s">
        <v>88</v>
      </c>
      <c r="C164" s="37" t="s">
        <v>54</v>
      </c>
      <c r="D164" s="58"/>
      <c r="E164" s="35"/>
      <c r="F164" s="35"/>
      <c r="G164" s="110"/>
      <c r="H164" s="13"/>
    </row>
    <row r="165" spans="1:8" s="3" customFormat="1">
      <c r="A165" s="54"/>
      <c r="B165" s="159"/>
      <c r="C165" s="160"/>
      <c r="D165" s="161"/>
      <c r="E165" s="162"/>
      <c r="F165" s="162"/>
      <c r="G165" s="163"/>
      <c r="H165" s="14"/>
    </row>
    <row r="166" spans="1:8" s="3" customFormat="1" ht="17.25" customHeight="1">
      <c r="A166" s="52"/>
      <c r="B166" s="129" t="s">
        <v>91</v>
      </c>
      <c r="C166" s="37" t="s">
        <v>53</v>
      </c>
      <c r="D166" s="26"/>
      <c r="E166" s="35"/>
      <c r="F166" s="35"/>
      <c r="G166" s="110"/>
      <c r="H166" s="14"/>
    </row>
    <row r="167" spans="1:8" s="3" customFormat="1" ht="17.25" customHeight="1">
      <c r="A167" s="52"/>
      <c r="B167" s="36" t="s">
        <v>2</v>
      </c>
      <c r="C167" s="37" t="s">
        <v>55</v>
      </c>
      <c r="D167" s="26" t="s">
        <v>20</v>
      </c>
      <c r="E167" s="35">
        <v>11</v>
      </c>
      <c r="F167" s="35"/>
      <c r="G167" s="110"/>
      <c r="H167" s="14"/>
    </row>
    <row r="168" spans="1:8" s="3" customFormat="1">
      <c r="A168" s="52"/>
      <c r="B168" s="36" t="s">
        <v>3</v>
      </c>
      <c r="C168" s="37" t="s">
        <v>56</v>
      </c>
      <c r="D168" s="26" t="s">
        <v>20</v>
      </c>
      <c r="E168" s="35">
        <v>11</v>
      </c>
      <c r="F168" s="35"/>
      <c r="G168" s="110"/>
      <c r="H168" s="14"/>
    </row>
    <row r="169" spans="1:8" s="3" customFormat="1" ht="17.25" customHeight="1">
      <c r="A169" s="54"/>
      <c r="B169" s="159"/>
      <c r="C169" s="185" t="s">
        <v>7</v>
      </c>
      <c r="D169" s="185"/>
      <c r="E169" s="186"/>
      <c r="F169" s="187"/>
      <c r="G169" s="163"/>
      <c r="H169" s="14"/>
    </row>
    <row r="170" spans="1:8" s="3" customFormat="1" ht="17.25" customHeight="1">
      <c r="A170" s="130"/>
      <c r="B170" s="36" t="s">
        <v>92</v>
      </c>
      <c r="C170" s="68" t="s">
        <v>8</v>
      </c>
      <c r="D170" s="68"/>
      <c r="E170" s="69"/>
      <c r="F170" s="109"/>
      <c r="G170" s="110"/>
      <c r="H170" s="14"/>
    </row>
    <row r="171" spans="1:8" s="3" customFormat="1" ht="17.25" customHeight="1">
      <c r="A171" s="52"/>
      <c r="B171" s="36" t="s">
        <v>2</v>
      </c>
      <c r="C171" s="37" t="s">
        <v>6</v>
      </c>
      <c r="D171" s="26" t="s">
        <v>20</v>
      </c>
      <c r="E171" s="35">
        <v>2</v>
      </c>
      <c r="F171" s="35"/>
      <c r="G171" s="110"/>
      <c r="H171" s="14"/>
    </row>
    <row r="172" spans="1:8" s="3" customFormat="1" ht="17.25" customHeight="1">
      <c r="A172" s="130"/>
      <c r="B172" s="159"/>
      <c r="C172" s="185"/>
      <c r="D172" s="185"/>
      <c r="E172" s="186"/>
      <c r="F172" s="187"/>
      <c r="G172" s="163"/>
      <c r="H172" s="14"/>
    </row>
    <row r="173" spans="1:8" s="3" customFormat="1">
      <c r="A173" s="39" t="s">
        <v>129</v>
      </c>
      <c r="B173" s="104"/>
      <c r="C173" s="67" t="s">
        <v>83</v>
      </c>
      <c r="D173" s="62"/>
      <c r="E173" s="57"/>
      <c r="F173" s="31"/>
      <c r="G173" s="114">
        <f>SUM(G149:G172)</f>
        <v>0</v>
      </c>
      <c r="H173" s="14"/>
    </row>
    <row r="174" spans="1:8" s="3" customFormat="1">
      <c r="A174" s="8"/>
      <c r="B174" s="70"/>
      <c r="C174" s="71"/>
      <c r="D174" s="72"/>
      <c r="E174" s="73"/>
      <c r="F174" s="73"/>
      <c r="G174" s="112"/>
      <c r="H174" s="14"/>
    </row>
    <row r="175" spans="1:8" s="3" customFormat="1">
      <c r="A175" s="62" t="s">
        <v>130</v>
      </c>
      <c r="B175" s="36"/>
      <c r="C175" s="238" t="s">
        <v>57</v>
      </c>
      <c r="D175" s="37"/>
      <c r="E175" s="75"/>
      <c r="F175" s="35"/>
      <c r="G175" s="110"/>
      <c r="H175" s="14"/>
    </row>
    <row r="176" spans="1:8" s="3" customFormat="1">
      <c r="A176" s="62"/>
      <c r="B176" s="36"/>
      <c r="C176" s="74"/>
      <c r="D176" s="37"/>
      <c r="E176" s="75"/>
      <c r="F176" s="35"/>
      <c r="G176" s="110"/>
      <c r="H176" s="14"/>
    </row>
    <row r="177" spans="1:13" s="3" customFormat="1">
      <c r="A177" s="8"/>
      <c r="B177" s="36"/>
      <c r="C177" s="68" t="s">
        <v>89</v>
      </c>
      <c r="D177" s="68"/>
      <c r="E177" s="69"/>
      <c r="F177" s="109"/>
      <c r="G177" s="110"/>
      <c r="H177" s="14"/>
    </row>
    <row r="178" spans="1:13" s="3" customFormat="1">
      <c r="A178" s="8"/>
      <c r="B178" s="36"/>
      <c r="C178" s="37"/>
      <c r="D178" s="58"/>
      <c r="E178" s="35"/>
      <c r="F178" s="35"/>
      <c r="G178" s="110"/>
      <c r="H178" s="14"/>
    </row>
    <row r="179" spans="1:13" s="3" customFormat="1" ht="104">
      <c r="A179" s="8"/>
      <c r="B179" s="36"/>
      <c r="C179" s="68" t="s">
        <v>108</v>
      </c>
      <c r="D179" s="68"/>
      <c r="E179" s="69"/>
      <c r="F179" s="109"/>
      <c r="G179" s="110"/>
      <c r="H179" s="14"/>
    </row>
    <row r="180" spans="1:13" s="3" customFormat="1" ht="21" customHeight="1">
      <c r="A180" s="8"/>
      <c r="B180" s="36"/>
      <c r="C180" s="37"/>
      <c r="D180" s="58"/>
      <c r="E180" s="35"/>
      <c r="F180" s="35"/>
      <c r="G180" s="110"/>
      <c r="H180" s="14"/>
    </row>
    <row r="181" spans="1:13" s="3" customFormat="1" ht="120.75" customHeight="1">
      <c r="A181" s="8"/>
      <c r="B181" s="36" t="s">
        <v>23</v>
      </c>
      <c r="C181" s="37" t="s">
        <v>52</v>
      </c>
      <c r="D181" s="58"/>
      <c r="E181" s="35"/>
      <c r="F181" s="35"/>
      <c r="G181" s="110"/>
      <c r="H181" s="14"/>
    </row>
    <row r="182" spans="1:13" s="3" customFormat="1">
      <c r="A182" s="8"/>
      <c r="B182" s="36"/>
      <c r="C182" s="37" t="s">
        <v>51</v>
      </c>
      <c r="D182" s="58" t="s">
        <v>17</v>
      </c>
      <c r="E182" s="35">
        <v>3</v>
      </c>
      <c r="F182" s="35"/>
      <c r="G182" s="110"/>
      <c r="H182" s="14"/>
    </row>
    <row r="183" spans="1:13" s="3" customFormat="1" ht="18.75" customHeight="1">
      <c r="A183" s="8"/>
      <c r="B183" s="36"/>
      <c r="C183" s="37"/>
      <c r="D183" s="58"/>
      <c r="E183" s="35"/>
      <c r="F183" s="35"/>
      <c r="G183" s="110"/>
      <c r="H183" s="14"/>
    </row>
    <row r="184" spans="1:13" s="3" customFormat="1" ht="96" customHeight="1">
      <c r="A184" s="8"/>
      <c r="B184" s="36" t="s">
        <v>22</v>
      </c>
      <c r="C184" s="37" t="s">
        <v>133</v>
      </c>
      <c r="D184" s="58"/>
      <c r="E184" s="35"/>
      <c r="F184" s="35"/>
      <c r="G184" s="110"/>
      <c r="H184" s="14"/>
    </row>
    <row r="185" spans="1:13" s="3" customFormat="1">
      <c r="A185" s="8"/>
      <c r="B185" s="36"/>
      <c r="C185" s="37"/>
      <c r="D185" s="58" t="s">
        <v>17</v>
      </c>
      <c r="E185" s="35">
        <v>2</v>
      </c>
      <c r="F185" s="35"/>
      <c r="G185" s="110"/>
      <c r="H185" s="14"/>
    </row>
    <row r="186" spans="1:13" s="3" customFormat="1" ht="17.25" customHeight="1">
      <c r="A186" s="39"/>
      <c r="B186" s="36"/>
      <c r="C186" s="37"/>
      <c r="D186" s="58"/>
      <c r="E186" s="35"/>
      <c r="F186" s="35"/>
      <c r="G186" s="110"/>
      <c r="H186" s="14"/>
    </row>
    <row r="187" spans="1:13" s="3" customFormat="1" ht="39">
      <c r="A187" s="39"/>
      <c r="B187" s="36" t="s">
        <v>88</v>
      </c>
      <c r="C187" s="37" t="s">
        <v>9</v>
      </c>
      <c r="D187" s="58"/>
      <c r="E187" s="35"/>
      <c r="F187" s="35"/>
      <c r="G187" s="110"/>
      <c r="H187" s="14"/>
    </row>
    <row r="188" spans="1:13" s="3" customFormat="1">
      <c r="A188" s="9"/>
      <c r="B188" s="36"/>
      <c r="C188" s="37"/>
      <c r="D188" s="75" t="s">
        <v>17</v>
      </c>
      <c r="E188" s="35">
        <v>2</v>
      </c>
      <c r="F188" s="35"/>
      <c r="G188" s="110"/>
      <c r="H188" s="14"/>
      <c r="M188" s="12"/>
    </row>
    <row r="189" spans="1:13" s="3" customFormat="1">
      <c r="A189" s="9"/>
      <c r="B189" s="36"/>
      <c r="C189" s="37"/>
      <c r="D189" s="75"/>
      <c r="E189" s="193"/>
      <c r="F189" s="35"/>
      <c r="G189" s="110"/>
      <c r="H189" s="14"/>
    </row>
    <row r="190" spans="1:13" s="3" customFormat="1" ht="70.900000000000006" customHeight="1">
      <c r="A190" s="9"/>
      <c r="B190" s="36" t="s">
        <v>95</v>
      </c>
      <c r="C190" s="37" t="s">
        <v>143</v>
      </c>
      <c r="D190" s="75"/>
      <c r="E190" s="35"/>
      <c r="F190" s="35"/>
      <c r="G190" s="116"/>
      <c r="H190" s="14"/>
    </row>
    <row r="191" spans="1:13" s="3" customFormat="1">
      <c r="A191" s="9"/>
      <c r="B191" s="36"/>
      <c r="C191" s="37"/>
      <c r="D191" s="75" t="s">
        <v>17</v>
      </c>
      <c r="E191" s="35">
        <v>1</v>
      </c>
      <c r="F191" s="35"/>
      <c r="G191" s="110"/>
      <c r="H191" s="14"/>
    </row>
    <row r="192" spans="1:13" s="3" customFormat="1">
      <c r="A192" s="9"/>
      <c r="B192" s="36"/>
      <c r="C192" s="76"/>
      <c r="D192" s="75"/>
      <c r="E192" s="35"/>
      <c r="F192" s="35"/>
      <c r="G192" s="116"/>
      <c r="H192" s="14"/>
    </row>
    <row r="193" spans="1:8" ht="39">
      <c r="A193" s="9"/>
      <c r="B193" s="36" t="s">
        <v>96</v>
      </c>
      <c r="C193" s="37" t="s">
        <v>144</v>
      </c>
      <c r="D193" s="75"/>
      <c r="E193" s="35"/>
      <c r="F193" s="35"/>
      <c r="G193" s="116"/>
      <c r="H193" s="13"/>
    </row>
    <row r="194" spans="1:8">
      <c r="A194" s="9"/>
      <c r="B194" s="36"/>
      <c r="C194" s="37"/>
      <c r="D194" s="75" t="s">
        <v>17</v>
      </c>
      <c r="E194" s="35">
        <v>2</v>
      </c>
      <c r="F194" s="35"/>
      <c r="G194" s="110"/>
      <c r="H194" s="13"/>
    </row>
    <row r="195" spans="1:8">
      <c r="A195" s="10"/>
      <c r="B195" s="36"/>
      <c r="C195" s="76"/>
      <c r="D195" s="75"/>
      <c r="E195" s="35"/>
      <c r="F195" s="35"/>
      <c r="G195" s="116"/>
      <c r="H195" s="13"/>
    </row>
    <row r="196" spans="1:8">
      <c r="A196" s="10"/>
      <c r="B196" s="36"/>
      <c r="C196" s="37"/>
      <c r="D196" s="75"/>
      <c r="E196" s="35"/>
      <c r="F196" s="35"/>
      <c r="G196" s="110"/>
      <c r="H196" s="13"/>
    </row>
    <row r="197" spans="1:8">
      <c r="A197" s="62" t="s">
        <v>130</v>
      </c>
      <c r="B197" s="104"/>
      <c r="C197" s="67" t="s">
        <v>84</v>
      </c>
      <c r="D197" s="62"/>
      <c r="E197" s="57"/>
      <c r="F197" s="31"/>
      <c r="G197" s="114">
        <f>SUM(G182:G195)</f>
        <v>0</v>
      </c>
      <c r="H197" s="13"/>
    </row>
    <row r="198" spans="1:8">
      <c r="A198" s="62"/>
      <c r="B198" s="146"/>
      <c r="C198" s="194"/>
      <c r="D198" s="26"/>
      <c r="E198" s="31"/>
      <c r="F198" s="31"/>
      <c r="G198" s="113"/>
      <c r="H198" s="13"/>
    </row>
    <row r="199" spans="1:8" ht="39">
      <c r="A199" s="131" t="s">
        <v>131</v>
      </c>
      <c r="B199" s="132"/>
      <c r="C199" s="24" t="s">
        <v>166</v>
      </c>
      <c r="D199" s="62"/>
      <c r="E199" s="57"/>
      <c r="F199" s="31"/>
      <c r="G199" s="114">
        <f>G197+G173+G143</f>
        <v>0</v>
      </c>
      <c r="H199" s="13"/>
    </row>
    <row r="200" spans="1:8">
      <c r="A200" s="77"/>
      <c r="B200" s="104"/>
      <c r="C200" s="67"/>
      <c r="D200" s="62"/>
      <c r="E200" s="57"/>
      <c r="F200" s="31"/>
      <c r="G200" s="114"/>
      <c r="H200" s="13"/>
    </row>
    <row r="201" spans="1:8">
      <c r="A201" s="78"/>
      <c r="B201" s="79"/>
      <c r="C201" s="80"/>
      <c r="D201" s="81"/>
      <c r="E201" s="82"/>
      <c r="F201" s="82"/>
      <c r="G201" s="117"/>
      <c r="H201" s="13"/>
    </row>
    <row r="202" spans="1:8">
      <c r="A202" s="83"/>
      <c r="B202" s="105"/>
      <c r="C202" s="80"/>
      <c r="D202" s="84"/>
      <c r="E202" s="46"/>
      <c r="F202" s="46"/>
      <c r="G202" s="118"/>
      <c r="H202" s="13"/>
    </row>
    <row r="203" spans="1:8">
      <c r="A203" s="78"/>
      <c r="B203" s="83"/>
      <c r="C203" s="85"/>
      <c r="D203" s="81"/>
      <c r="E203" s="86"/>
      <c r="F203" s="86"/>
      <c r="G203" s="119"/>
      <c r="H203" s="13"/>
    </row>
    <row r="204" spans="1:8">
      <c r="A204" s="78"/>
      <c r="B204" s="105"/>
      <c r="C204" s="87"/>
      <c r="D204" s="84"/>
      <c r="E204" s="46"/>
      <c r="F204" s="46"/>
      <c r="G204" s="118"/>
      <c r="H204" s="13"/>
    </row>
    <row r="205" spans="1:8">
      <c r="A205" s="88"/>
      <c r="B205" s="89"/>
      <c r="C205" s="80"/>
      <c r="D205" s="81"/>
      <c r="E205" s="82"/>
      <c r="F205" s="82"/>
      <c r="G205" s="117"/>
      <c r="H205" s="13"/>
    </row>
    <row r="206" spans="1:8">
      <c r="A206" s="88"/>
      <c r="B206" s="90"/>
      <c r="C206" s="278" t="s">
        <v>60</v>
      </c>
      <c r="D206" s="279"/>
      <c r="E206" s="279"/>
      <c r="F206" s="279"/>
      <c r="G206" s="117"/>
      <c r="H206" s="13"/>
    </row>
    <row r="207" spans="1:8">
      <c r="A207" s="88"/>
      <c r="B207" s="91"/>
      <c r="C207" s="278"/>
      <c r="D207" s="279"/>
      <c r="E207" s="279"/>
      <c r="F207" s="279"/>
      <c r="G207" s="120"/>
      <c r="H207" s="13"/>
    </row>
    <row r="208" spans="1:8">
      <c r="A208" s="88"/>
      <c r="B208" s="92" t="s">
        <v>29</v>
      </c>
      <c r="C208" s="278" t="s">
        <v>18</v>
      </c>
      <c r="D208" s="279"/>
      <c r="E208" s="279"/>
      <c r="F208" s="279"/>
      <c r="G208" s="121">
        <f>G11</f>
        <v>0</v>
      </c>
      <c r="H208" s="13"/>
    </row>
    <row r="209" spans="1:8">
      <c r="A209" s="208"/>
      <c r="B209" s="209" t="s">
        <v>33</v>
      </c>
      <c r="C209" s="281" t="s">
        <v>19</v>
      </c>
      <c r="D209" s="282"/>
      <c r="E209" s="282"/>
      <c r="F209" s="282"/>
      <c r="G209" s="121">
        <f>G51</f>
        <v>0</v>
      </c>
      <c r="H209" s="13"/>
    </row>
    <row r="210" spans="1:8">
      <c r="A210" s="208"/>
      <c r="B210" s="209" t="s">
        <v>28</v>
      </c>
      <c r="C210" s="211" t="s">
        <v>109</v>
      </c>
      <c r="D210" s="210"/>
      <c r="E210" s="210"/>
      <c r="F210" s="210"/>
      <c r="G210" s="121">
        <f>G69</f>
        <v>0</v>
      </c>
      <c r="H210" s="13"/>
    </row>
    <row r="211" spans="1:8">
      <c r="A211" s="208"/>
      <c r="B211" s="209" t="s">
        <v>21</v>
      </c>
      <c r="C211" s="212" t="s">
        <v>125</v>
      </c>
      <c r="D211" s="210"/>
      <c r="E211" s="210"/>
      <c r="F211" s="210"/>
      <c r="G211" s="121">
        <f>G94</f>
        <v>0</v>
      </c>
      <c r="H211" s="13"/>
    </row>
    <row r="212" spans="1:8" s="13" customFormat="1">
      <c r="A212" s="208"/>
      <c r="B212" s="209" t="s">
        <v>124</v>
      </c>
      <c r="C212" s="211" t="s">
        <v>115</v>
      </c>
      <c r="D212" s="210"/>
      <c r="E212" s="210"/>
      <c r="F212" s="210"/>
      <c r="G212" s="121">
        <f>G85</f>
        <v>0</v>
      </c>
    </row>
    <row r="213" spans="1:8">
      <c r="A213" s="208"/>
      <c r="B213" s="209" t="s">
        <v>110</v>
      </c>
      <c r="C213" s="281" t="s">
        <v>10</v>
      </c>
      <c r="D213" s="282"/>
      <c r="E213" s="282"/>
      <c r="F213" s="282"/>
      <c r="G213" s="121">
        <f>G108</f>
        <v>0</v>
      </c>
      <c r="H213" s="13"/>
    </row>
    <row r="214" spans="1:8" ht="28.9" customHeight="1">
      <c r="A214" s="208"/>
      <c r="B214" s="239" t="s">
        <v>127</v>
      </c>
      <c r="C214" s="281" t="s">
        <v>166</v>
      </c>
      <c r="D214" s="282"/>
      <c r="E214" s="282"/>
      <c r="F214" s="282"/>
      <c r="G214" s="121">
        <f>G199</f>
        <v>0</v>
      </c>
      <c r="H214" s="13"/>
    </row>
    <row r="215" spans="1:8">
      <c r="A215" s="88"/>
      <c r="B215" s="92"/>
      <c r="C215" s="278"/>
      <c r="D215" s="279"/>
      <c r="E215" s="279"/>
      <c r="F215" s="279"/>
      <c r="G215" s="121"/>
    </row>
    <row r="216" spans="1:8">
      <c r="A216" s="88"/>
      <c r="B216" s="91"/>
      <c r="C216" s="93"/>
      <c r="D216" s="93"/>
      <c r="E216" s="94"/>
      <c r="F216" s="82"/>
      <c r="G216" s="120"/>
    </row>
    <row r="217" spans="1:8">
      <c r="A217" s="88"/>
      <c r="B217" s="92"/>
      <c r="C217" s="278" t="s">
        <v>11</v>
      </c>
      <c r="D217" s="279"/>
      <c r="E217" s="279"/>
      <c r="F217" s="279"/>
      <c r="G217" s="121">
        <f>SUM(G208:G215)</f>
        <v>0</v>
      </c>
    </row>
    <row r="218" spans="1:8">
      <c r="A218" s="88"/>
      <c r="B218" s="106"/>
      <c r="C218" s="278" t="s">
        <v>12</v>
      </c>
      <c r="D218" s="279"/>
      <c r="E218" s="279"/>
      <c r="F218" s="279"/>
      <c r="G218" s="121">
        <f>G217*0.25</f>
        <v>0</v>
      </c>
    </row>
    <row r="219" spans="1:8">
      <c r="A219" s="88"/>
      <c r="B219" s="106"/>
      <c r="C219" s="44"/>
      <c r="D219" s="45"/>
      <c r="E219" s="46"/>
      <c r="F219" s="46"/>
      <c r="G219" s="118"/>
    </row>
    <row r="220" spans="1:8">
      <c r="A220" s="78"/>
      <c r="B220" s="106"/>
      <c r="C220" s="278" t="s">
        <v>13</v>
      </c>
      <c r="D220" s="279"/>
      <c r="E220" s="279"/>
      <c r="F220" s="279"/>
      <c r="G220" s="122">
        <f>G217+G218</f>
        <v>0</v>
      </c>
    </row>
    <row r="221" spans="1:8">
      <c r="B221" s="105"/>
      <c r="C221" s="87"/>
      <c r="D221" s="84"/>
      <c r="E221" s="46"/>
      <c r="F221" s="46"/>
      <c r="G221" s="118"/>
    </row>
    <row r="222" spans="1:8">
      <c r="C222" s="87"/>
      <c r="D222" s="84"/>
      <c r="E222" s="46"/>
      <c r="F222" s="46"/>
      <c r="G222" s="118"/>
    </row>
    <row r="223" spans="1:8">
      <c r="C223" s="44"/>
      <c r="D223" s="45"/>
      <c r="E223" s="46"/>
      <c r="F223" s="46"/>
      <c r="G223" s="118"/>
    </row>
    <row r="224" spans="1:8">
      <c r="C224" s="44"/>
      <c r="D224" s="45"/>
      <c r="E224" s="46"/>
      <c r="F224" s="46"/>
      <c r="G224" s="118"/>
    </row>
    <row r="225" spans="3:7">
      <c r="C225" s="44"/>
      <c r="D225" s="45"/>
      <c r="E225" s="46"/>
      <c r="F225" s="46"/>
      <c r="G225" s="118"/>
    </row>
    <row r="226" spans="3:7">
      <c r="C226" s="44"/>
      <c r="D226" s="45"/>
      <c r="E226" s="46"/>
      <c r="F226" s="46"/>
      <c r="G226" s="118"/>
    </row>
    <row r="227" spans="3:7">
      <c r="C227" s="44"/>
      <c r="D227" s="45"/>
      <c r="E227" s="46"/>
      <c r="F227" s="46"/>
      <c r="G227" s="118"/>
    </row>
    <row r="228" spans="3:7">
      <c r="C228" s="44"/>
      <c r="D228" s="45"/>
      <c r="E228" s="46"/>
      <c r="F228" s="46"/>
      <c r="G228" s="118"/>
    </row>
    <row r="229" spans="3:7">
      <c r="C229" s="44"/>
      <c r="D229" s="45"/>
      <c r="E229" s="46"/>
      <c r="F229" s="46"/>
      <c r="G229" s="118"/>
    </row>
    <row r="230" spans="3:7">
      <c r="C230" s="44"/>
      <c r="D230" s="45"/>
      <c r="E230" s="46"/>
      <c r="F230" s="46"/>
      <c r="G230" s="118"/>
    </row>
    <row r="231" spans="3:7">
      <c r="C231" s="44"/>
      <c r="D231" s="45"/>
      <c r="E231" s="46"/>
      <c r="F231" s="46"/>
      <c r="G231" s="118"/>
    </row>
    <row r="232" spans="3:7">
      <c r="C232" s="44"/>
      <c r="D232" s="45"/>
      <c r="E232" s="46"/>
      <c r="F232" s="46"/>
      <c r="G232" s="118"/>
    </row>
    <row r="233" spans="3:7">
      <c r="C233" s="44"/>
      <c r="D233" s="45"/>
      <c r="E233" s="46"/>
      <c r="F233" s="46"/>
      <c r="G233" s="118"/>
    </row>
    <row r="234" spans="3:7">
      <c r="C234" s="44"/>
      <c r="D234" s="45"/>
      <c r="E234" s="46"/>
      <c r="F234" s="46"/>
      <c r="G234" s="118"/>
    </row>
    <row r="235" spans="3:7">
      <c r="C235" s="44"/>
      <c r="D235" s="45"/>
      <c r="E235" s="46"/>
      <c r="F235" s="46"/>
      <c r="G235" s="118"/>
    </row>
    <row r="236" spans="3:7">
      <c r="C236" s="44"/>
      <c r="D236" s="45"/>
      <c r="E236" s="46"/>
      <c r="F236" s="46"/>
      <c r="G236" s="118"/>
    </row>
    <row r="237" spans="3:7">
      <c r="C237" s="44"/>
      <c r="D237" s="45"/>
      <c r="E237" s="46"/>
      <c r="F237" s="46"/>
      <c r="G237" s="118"/>
    </row>
    <row r="238" spans="3:7">
      <c r="C238" s="44"/>
      <c r="D238" s="45"/>
      <c r="E238" s="46"/>
      <c r="F238" s="46"/>
      <c r="G238" s="118"/>
    </row>
    <row r="239" spans="3:7">
      <c r="C239" s="44"/>
      <c r="D239" s="45"/>
      <c r="E239" s="46"/>
      <c r="F239" s="46"/>
      <c r="G239" s="118"/>
    </row>
    <row r="240" spans="3:7">
      <c r="C240" s="44"/>
      <c r="D240" s="45"/>
      <c r="E240" s="46"/>
      <c r="F240" s="46"/>
      <c r="G240" s="118"/>
    </row>
    <row r="241" spans="3:7">
      <c r="C241" s="44"/>
      <c r="D241" s="45"/>
      <c r="E241" s="46"/>
      <c r="F241" s="46"/>
      <c r="G241" s="118"/>
    </row>
    <row r="242" spans="3:7">
      <c r="C242" s="44"/>
      <c r="D242" s="45"/>
      <c r="E242" s="46"/>
      <c r="F242" s="46"/>
      <c r="G242" s="118"/>
    </row>
    <row r="243" spans="3:7">
      <c r="C243" s="44"/>
      <c r="D243" s="45"/>
      <c r="E243" s="46"/>
      <c r="F243" s="46"/>
      <c r="G243" s="118"/>
    </row>
    <row r="244" spans="3:7">
      <c r="C244" s="44"/>
      <c r="D244" s="45"/>
      <c r="E244" s="46"/>
      <c r="F244" s="46"/>
      <c r="G244" s="118"/>
    </row>
    <row r="245" spans="3:7">
      <c r="C245" s="44"/>
      <c r="D245" s="45"/>
      <c r="E245" s="46"/>
      <c r="F245" s="46"/>
      <c r="G245" s="118"/>
    </row>
    <row r="246" spans="3:7">
      <c r="C246" s="44"/>
      <c r="D246" s="45"/>
      <c r="E246" s="46"/>
      <c r="F246" s="46"/>
      <c r="G246" s="118"/>
    </row>
    <row r="247" spans="3:7">
      <c r="C247" s="44"/>
      <c r="D247" s="45"/>
      <c r="E247" s="46"/>
      <c r="F247" s="46"/>
      <c r="G247" s="118"/>
    </row>
    <row r="248" spans="3:7">
      <c r="C248" s="44"/>
      <c r="D248" s="45"/>
      <c r="E248" s="46"/>
      <c r="F248" s="46"/>
      <c r="G248" s="118"/>
    </row>
    <row r="249" spans="3:7">
      <c r="C249" s="44"/>
      <c r="D249" s="45"/>
      <c r="E249" s="46"/>
      <c r="F249" s="46"/>
      <c r="G249" s="118"/>
    </row>
    <row r="250" spans="3:7">
      <c r="C250" s="44"/>
      <c r="D250" s="45"/>
      <c r="E250" s="46"/>
      <c r="F250" s="46"/>
      <c r="G250" s="118"/>
    </row>
    <row r="251" spans="3:7">
      <c r="C251" s="44"/>
      <c r="D251" s="45"/>
      <c r="E251" s="46"/>
      <c r="F251" s="46"/>
      <c r="G251" s="118"/>
    </row>
    <row r="252" spans="3:7">
      <c r="C252" s="44"/>
      <c r="D252" s="45"/>
      <c r="E252" s="46"/>
      <c r="F252" s="46"/>
      <c r="G252" s="118"/>
    </row>
    <row r="253" spans="3:7">
      <c r="C253" s="44"/>
      <c r="D253" s="45"/>
      <c r="E253" s="46"/>
      <c r="F253" s="46"/>
      <c r="G253" s="118"/>
    </row>
    <row r="254" spans="3:7">
      <c r="C254" s="44"/>
      <c r="D254" s="45"/>
      <c r="E254" s="46"/>
      <c r="F254" s="46"/>
      <c r="G254" s="118"/>
    </row>
    <row r="255" spans="3:7">
      <c r="C255" s="44"/>
      <c r="D255" s="45"/>
      <c r="E255" s="46"/>
      <c r="F255" s="46"/>
      <c r="G255" s="118"/>
    </row>
    <row r="256" spans="3:7">
      <c r="C256" s="44"/>
      <c r="D256" s="45"/>
      <c r="E256" s="46"/>
      <c r="F256" s="46"/>
      <c r="G256" s="118"/>
    </row>
    <row r="257" spans="3:7">
      <c r="C257" s="44"/>
      <c r="D257" s="45"/>
      <c r="E257" s="46"/>
      <c r="F257" s="46"/>
      <c r="G257" s="118"/>
    </row>
    <row r="258" spans="3:7">
      <c r="C258" s="44"/>
      <c r="D258" s="45"/>
      <c r="E258" s="46"/>
      <c r="F258" s="46"/>
      <c r="G258" s="118"/>
    </row>
    <row r="259" spans="3:7">
      <c r="C259" s="44"/>
      <c r="D259" s="45"/>
      <c r="E259" s="46"/>
      <c r="F259" s="46"/>
      <c r="G259" s="118"/>
    </row>
    <row r="260" spans="3:7">
      <c r="C260" s="44"/>
      <c r="D260" s="45"/>
      <c r="E260" s="46"/>
      <c r="F260" s="46"/>
      <c r="G260" s="118"/>
    </row>
    <row r="261" spans="3:7">
      <c r="C261" s="44"/>
      <c r="D261" s="45"/>
      <c r="E261" s="46"/>
      <c r="F261" s="46"/>
      <c r="G261" s="118"/>
    </row>
  </sheetData>
  <mergeCells count="11">
    <mergeCell ref="C213:F213"/>
    <mergeCell ref="C218:F218"/>
    <mergeCell ref="C220:F220"/>
    <mergeCell ref="C215:F215"/>
    <mergeCell ref="C217:F217"/>
    <mergeCell ref="E11:F11"/>
    <mergeCell ref="C207:F207"/>
    <mergeCell ref="C214:F214"/>
    <mergeCell ref="C208:F208"/>
    <mergeCell ref="C209:F209"/>
    <mergeCell ref="C206:F206"/>
  </mergeCells>
  <phoneticPr fontId="10" type="noConversion"/>
  <pageMargins left="0.98425196850393704" right="0.39370078740157483" top="0.98425196850393704" bottom="0.39370078740157483" header="0.31496062992125984" footer="0.31496062992125984"/>
  <pageSetup paperSize="9" scale="85" firstPageNumber="11" fitToHeight="0" orientation="portrait" r:id="rId1"/>
  <headerFooter>
    <oddHeader>&amp;L&amp;"Times New Roman,Regular"&amp;8Investitor:
Općina Gračac&amp;C&amp;"Times New Roman,Regular"&amp;8Troškovnik vodovoda i kanalizacije&amp;R&amp;"Times New Roman,Regular"&amp;8T.D. 229/17
Z.O.P. 72/17
listopad 2017.</oddHeader>
    <oddFooter>&amp;R &amp;P</oddFooter>
  </headerFooter>
  <rowBreaks count="9" manualBreakCount="9">
    <brk id="11" max="6" man="1"/>
    <brk id="34" max="6" man="1"/>
    <brk id="45" max="6" man="1"/>
    <brk id="96" min="1" max="6" man="1"/>
    <brk id="108" max="6" man="1"/>
    <brk id="126" max="6" man="1"/>
    <brk id="143" max="6" man="1"/>
    <brk id="174" max="6" man="1"/>
    <brk id="200" max="6" man="1"/>
  </rowBreaks>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NASL</vt:lpstr>
      <vt:lpstr>OPĆE NAPOMENE</vt:lpstr>
      <vt:lpstr>VODOVOD I KANALIZACIJA</vt:lpstr>
      <vt:lpstr>Sheet1</vt:lpstr>
      <vt:lpstr>'VODOVOD I KANALIZACIJA'!OLE_LINK9</vt:lpstr>
      <vt:lpstr>NASL!Print_Area</vt:lpstr>
      <vt:lpstr>'VODOVOD I KANALIZACIJA'!Print_Area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Korisnik</cp:lastModifiedBy>
  <cp:lastPrinted>2017-10-13T09:26:40Z</cp:lastPrinted>
  <dcterms:created xsi:type="dcterms:W3CDTF">1997-07-08T12:11:51Z</dcterms:created>
  <dcterms:modified xsi:type="dcterms:W3CDTF">2017-10-23T06:42:40Z</dcterms:modified>
</cp:coreProperties>
</file>