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30" yWindow="900" windowWidth="14400" windowHeight="10140" tabRatio="858" firstSheet="5" activeTab="18"/>
  </bookViews>
  <sheets>
    <sheet name="NASL" sheetId="1" r:id="rId1"/>
    <sheet name="I.ZEM" sheetId="2" r:id="rId2"/>
    <sheet name="II.BET_AB" sheetId="3" r:id="rId3"/>
    <sheet name="III.ARM" sheetId="5" r:id="rId4"/>
    <sheet name="IV.ZID" sheetId="6" r:id="rId5"/>
    <sheet name="V.TESARSKI" sheetId="28" r:id="rId6"/>
    <sheet name="VI.TERMO" sheetId="9" r:id="rId7"/>
    <sheet name="VII.HIDR" sheetId="10" r:id="rId8"/>
    <sheet name="VIII.FASAD" sheetId="11" r:id="rId9"/>
    <sheet name="I.LIMARSKI" sheetId="13" r:id="rId10"/>
    <sheet name="II.BRAV" sheetId="14" r:id="rId11"/>
    <sheet name="III.STOL" sheetId="15" r:id="rId12"/>
    <sheet name="IV.ALU" sheetId="16" r:id="rId13"/>
    <sheet name="V.KER" sheetId="19" r:id="rId14"/>
    <sheet name="VI.KAM" sheetId="20" r:id="rId15"/>
    <sheet name="VII.SOBOS" sheetId="22" r:id="rId16"/>
    <sheet name="VIII.RAZNO" sheetId="18" r:id="rId17"/>
    <sheet name="REKAP." sheetId="12" r:id="rId18"/>
    <sheet name="sveukupno" sheetId="29" r:id="rId19"/>
  </sheets>
  <definedNames>
    <definedName name="_1Excel_BuiltIn_Print_Area_2_1">#REF!</definedName>
    <definedName name="Excel_BuiltIn_Print_Area_1">#REF!</definedName>
    <definedName name="Excel_BuiltIn_Print_Area_2">#REF!</definedName>
    <definedName name="Excel_BuiltIn_Print_Area_3">#REF!</definedName>
    <definedName name="Excel_BuiltIn_Print_Area_8" localSheetId="9">#REF!</definedName>
    <definedName name="Excel_BuiltIn_Print_Area_8" localSheetId="1">#REF!</definedName>
    <definedName name="Excel_BuiltIn_Print_Area_8" localSheetId="2">#REF!</definedName>
    <definedName name="Excel_BuiltIn_Print_Area_8" localSheetId="10">#REF!</definedName>
    <definedName name="Excel_BuiltIn_Print_Area_8" localSheetId="3">#REF!</definedName>
    <definedName name="Excel_BuiltIn_Print_Area_8" localSheetId="11">#REF!</definedName>
    <definedName name="Excel_BuiltIn_Print_Area_8" localSheetId="12">#REF!</definedName>
    <definedName name="Excel_BuiltIn_Print_Area_8" localSheetId="4">#REF!</definedName>
    <definedName name="Excel_BuiltIn_Print_Area_8" localSheetId="18">#REF!</definedName>
    <definedName name="Excel_BuiltIn_Print_Area_8" localSheetId="13">#REF!</definedName>
    <definedName name="Excel_BuiltIn_Print_Area_8" localSheetId="5">#REF!</definedName>
    <definedName name="Excel_BuiltIn_Print_Area_8" localSheetId="14">#REF!</definedName>
    <definedName name="Excel_BuiltIn_Print_Area_8" localSheetId="6">#REF!</definedName>
    <definedName name="Excel_BuiltIn_Print_Area_8" localSheetId="7">#REF!</definedName>
    <definedName name="Excel_BuiltIn_Print_Area_8" localSheetId="15">#REF!</definedName>
    <definedName name="Excel_BuiltIn_Print_Area_8" localSheetId="8">#REF!</definedName>
    <definedName name="Excel_BuiltIn_Print_Area_8" localSheetId="16">#REF!</definedName>
    <definedName name="Excel_BuiltIn_Print_Area_8">#REF!</definedName>
    <definedName name="_xlnm.Print_Area" localSheetId="9">I.LIMARSKI!$A$1:$F$15</definedName>
    <definedName name="_xlnm.Print_Area" localSheetId="1">I.ZEM!$A$1:$F$10</definedName>
    <definedName name="_xlnm.Print_Area" localSheetId="2">II.BET_AB!$A$1:$F$33</definedName>
    <definedName name="_xlnm.Print_Area" localSheetId="10">II.BRAV!$A$1:$F$14</definedName>
    <definedName name="_xlnm.Print_Area" localSheetId="3">III.ARM!$A$1:$F$17</definedName>
    <definedName name="_xlnm.Print_Area" localSheetId="11">III.STOL!$A$1:$F$15</definedName>
    <definedName name="_xlnm.Print_Area" localSheetId="12">IV.ALU!$A$1:$F$22</definedName>
    <definedName name="_xlnm.Print_Area" localSheetId="4">IV.ZID!$A$1:$F$24</definedName>
    <definedName name="_xlnm.Print_Area" localSheetId="0">NASL!$A$1:$J$36</definedName>
    <definedName name="_xlnm.Print_Area" localSheetId="17">REKAP.!$A$1:$E$39</definedName>
    <definedName name="_xlnm.Print_Area" localSheetId="18">sveukupno!$A$1:$E$32</definedName>
    <definedName name="_xlnm.Print_Area" localSheetId="13">V.KER!$A$1:$F$23</definedName>
    <definedName name="_xlnm.Print_Area" localSheetId="5">V.TESARSKI!$A$1:$F$17</definedName>
    <definedName name="_xlnm.Print_Area" localSheetId="14">VI.KAM!$A$1:$F$14</definedName>
    <definedName name="_xlnm.Print_Area" localSheetId="6">VI.TERMO!$A$1:$F$11</definedName>
    <definedName name="_xlnm.Print_Area" localSheetId="7">VII.HIDR!$A$1:$F$18</definedName>
    <definedName name="_xlnm.Print_Area" localSheetId="15">VII.SOBOS!$A$1:$F$12</definedName>
    <definedName name="_xlnm.Print_Area" localSheetId="8">VIII.FASAD!$A$1:$F$15</definedName>
    <definedName name="_xlnm.Print_Area" localSheetId="16">VIII.RAZNO!$A$1:$F$13</definedName>
  </definedNames>
  <calcPr calcId="125725"/>
</workbook>
</file>

<file path=xl/calcChain.xml><?xml version="1.0" encoding="utf-8"?>
<calcChain xmlns="http://schemas.openxmlformats.org/spreadsheetml/2006/main">
  <c r="F43" i="29"/>
  <c r="F11" i="11"/>
  <c r="D33" i="3"/>
  <c r="D17" i="5"/>
  <c r="D15" s="1"/>
  <c r="F11" i="9"/>
  <c r="F10" i="2"/>
  <c r="F8" i="11"/>
  <c r="F62" i="5"/>
  <c r="F58" i="10"/>
  <c r="F56" i="13"/>
  <c r="F61" i="14"/>
  <c r="F65" i="15"/>
  <c r="F33" i="16"/>
  <c r="F52" i="19"/>
  <c r="F58" i="20"/>
  <c r="F60" i="12"/>
  <c r="F15" i="13"/>
  <c r="F33" i="3"/>
  <c r="F12" i="22"/>
  <c r="F17" i="28"/>
  <c r="F14" i="20"/>
  <c r="F15" i="15"/>
  <c r="F22" i="16"/>
  <c r="D11" i="5" l="1"/>
  <c r="F12" i="18"/>
  <c r="F23" i="19"/>
  <c r="F14" i="14"/>
  <c r="F15" i="11"/>
  <c r="F18" i="10"/>
  <c r="F24" i="6"/>
  <c r="F17" i="5"/>
  <c r="D10" l="1"/>
  <c r="D9"/>
  <c r="C6" i="29"/>
  <c r="C9" s="1"/>
  <c r="C11" s="1"/>
  <c r="C13" s="1"/>
</calcChain>
</file>

<file path=xl/sharedStrings.xml><?xml version="1.0" encoding="utf-8"?>
<sst xmlns="http://schemas.openxmlformats.org/spreadsheetml/2006/main" count="506" uniqueCount="209">
  <si>
    <t>V.</t>
  </si>
  <si>
    <t xml:space="preserve">UKUPNO ZIDARSKI RADOVI </t>
  </si>
  <si>
    <t>LIMARSKI RADOVI</t>
  </si>
  <si>
    <t>Izrada, dobava i postava vodokotlića, za odvod oborinske vode veličine  20x30x15 cm.</t>
  </si>
  <si>
    <t>IV.</t>
  </si>
  <si>
    <t xml:space="preserve">FASADERSKI RADOVI </t>
  </si>
  <si>
    <t>A.</t>
  </si>
  <si>
    <t xml:space="preserve">GRAĐEVINSKI RADOVI </t>
  </si>
  <si>
    <t>B. OBRTNIČKI RADOVI</t>
  </si>
  <si>
    <t xml:space="preserve">Betoniranje horizontalnih serklaža i nadvoja u oplati klasom betona C25/30. Mali presjek. </t>
  </si>
  <si>
    <t>III.</t>
  </si>
  <si>
    <t xml:space="preserve">UKUPNO BETONSKI I ARMIRANO-BETONSKI RADOVI </t>
  </si>
  <si>
    <t>kg</t>
  </si>
  <si>
    <t xml:space="preserve">UKUPNO ARMIRAČKI RADOVI </t>
  </si>
  <si>
    <t>Bojenje unutrašnjih zidova i stropova disperzivnim bojama. Stavka obuhvaća: 
-temeljni premaz disperzivnom impregnacijom prema uputi proizvođača 
-popravljanje disperzivnim kitom u završnom tonu  
-dva premaza valjkom ili četkom  
Visina prostorija do 3,0 m. Boju izabrati prema uputama projektanta.</t>
  </si>
  <si>
    <t>I.</t>
  </si>
  <si>
    <t>II.</t>
  </si>
  <si>
    <t xml:space="preserve"> UKUPNO ZEMLJANI RADOVI </t>
  </si>
  <si>
    <t>beton</t>
  </si>
  <si>
    <t>oplata</t>
  </si>
  <si>
    <t>B.</t>
  </si>
  <si>
    <t xml:space="preserve">OBRTNIČKI RADOVI </t>
  </si>
  <si>
    <t>REKAPITULACIJA UKUPNO</t>
  </si>
  <si>
    <t>VIII.</t>
  </si>
  <si>
    <t xml:space="preserve">UKUPNO HIDROIZOLATERSKI RADOVI </t>
  </si>
  <si>
    <t xml:space="preserve">UKUPNO LIMARSKI RADOVI </t>
  </si>
  <si>
    <t xml:space="preserve">UKUPNO BRAVARSKI RADOVI </t>
  </si>
  <si>
    <t xml:space="preserve">UKUPNO STOLARSKI RADOVI </t>
  </si>
  <si>
    <t>UKUPNO KERAMIČARSKI RADOVI</t>
  </si>
  <si>
    <t>UKUPNO KAMENOREZAČKI RADOVI</t>
  </si>
  <si>
    <t>VII.</t>
  </si>
  <si>
    <t>VI.</t>
  </si>
  <si>
    <t>BETONSKI I ARMIRANO-BETONSKI RADOVI</t>
  </si>
  <si>
    <t>ARMIRAČKI RADOVI</t>
  </si>
  <si>
    <t>ZIDARSKI RADOVI</t>
  </si>
  <si>
    <t>HIDROIZOLATERSKI RADOVI</t>
  </si>
  <si>
    <t>A. GRAĐEVINSKI RADOVI</t>
  </si>
  <si>
    <t>Red. broj</t>
  </si>
  <si>
    <t>Opis stavke</t>
  </si>
  <si>
    <t>Jed. mjere</t>
  </si>
  <si>
    <t>Količina</t>
  </si>
  <si>
    <t>Cijena</t>
  </si>
  <si>
    <t>Ukupno</t>
  </si>
  <si>
    <t xml:space="preserve">Betoniranje vertikalnih serklaža u oplati klasom betona C25/30. Mali presjek. </t>
  </si>
  <si>
    <t>kom</t>
  </si>
  <si>
    <t xml:space="preserve">  </t>
  </si>
  <si>
    <t>SOBOSLIKARSKI RADOVI</t>
  </si>
  <si>
    <t>BRAVARSKI RADOVI</t>
  </si>
  <si>
    <t>STOLARSKI RADOVI</t>
  </si>
  <si>
    <t>KERAMIČARSKI RADOVI</t>
  </si>
  <si>
    <t>KAMENOREZAČKI RADOVI</t>
  </si>
  <si>
    <t xml:space="preserve">UKUPNO FASADERSKI RADOVI </t>
  </si>
  <si>
    <t>ZEMLJANI RADOVI</t>
  </si>
  <si>
    <t>1.</t>
  </si>
  <si>
    <t>2.</t>
  </si>
  <si>
    <t>3.</t>
  </si>
  <si>
    <t>4.</t>
  </si>
  <si>
    <t>5.</t>
  </si>
  <si>
    <t>6.</t>
  </si>
  <si>
    <t>7.</t>
  </si>
  <si>
    <r>
      <t>m</t>
    </r>
    <r>
      <rPr>
        <sz val="10"/>
        <rFont val="Calibri"/>
        <family val="2"/>
      </rPr>
      <t>³</t>
    </r>
  </si>
  <si>
    <r>
      <t>m</t>
    </r>
    <r>
      <rPr>
        <sz val="10"/>
        <rFont val="Calibri"/>
        <family val="2"/>
      </rPr>
      <t>²</t>
    </r>
  </si>
  <si>
    <t xml:space="preserve">I. </t>
  </si>
  <si>
    <t xml:space="preserve">II. </t>
  </si>
  <si>
    <t>m³</t>
  </si>
  <si>
    <t>m²</t>
  </si>
  <si>
    <r>
      <t>m</t>
    </r>
    <r>
      <rPr>
        <sz val="10"/>
        <rFont val="Calibri"/>
        <family val="2"/>
      </rPr>
      <t>¹</t>
    </r>
  </si>
  <si>
    <t>OPĆENITO
Prije početka radova, izvođač mora geodetski snimiti teren i u prisustvu nadzornog inženjera odrediti relativnu visinsku kotu 0,00, iskolčiti zgradu te provjeriti da li trase postojećih instalacionih vodova na gradilištu i u blizini nisu u skladu s iskopom i radnim prostorom potrebne mehanizacije. Prije početka zemljanih radova, teren treba očistiti od šiblja i korova ili stabala do 10 cm promjera (ukoliko to smeta postavljanju objekta ili organizaciji gardilišta). Ovi radovi kao i radovi oko razmjeravanja terena i obilježavanja zgrade su uračunati u jedinične cijene.
Dužnost je izvođača da utvrdi pravi sastav tla, odnosno njegovu kategoriju i ukoliko odstupa od geotehaničkog elaborata i (ili) projekta konstrukcije, obavijesti projektanta i nadzornog inženjera.
Planiranje dna širokog iskopa i iskopa za temelje izvesti s točnošću od +-3 cm što je uključeno u jediničnu cijenu iskopa. Primanje iskopa vrši se u prisustvu nadzornog inženjera. Iskop na određenu dubinu završiti neposredno prije početka izvedbe temelja, da se ležajna ploha temelja ne bi raskvasila. Dno iskopa (temelja) se mora nalaziti na nosivom tlu bez obzira na projektiranu dubinu temeljenja.</t>
  </si>
  <si>
    <t>OPĆENITO
U jediničnu cijenu betonskih i armiranobetonskih radova potrebno je uključiti sav potreban materijal i rad pri dobavi, izradi i ugradnji betona. Potrebno je predvidjeti sve transporte, zaštitu (njega svježeg betona) betonskih i AB konstrukcija od atmosferskih utjecaja, ugradba pomoću vibratora, korištenje skele i sl. Predvidjeti sva pomoćna sredstva potrebna za poduzimanje mjera zaštite na radu i drugih potrebnih mjera.
Obračun radova se vrši po m³ (m²) ugrađenog betona, po kg ugrađene armature i po m² postavljene oplate.  Detalniji opis betonskih i armiračkih radova nalazi se u projektu (mapa 2 - proračun mehaničke otpornosti i stabilnosti). Jedinična cijena za AB radove obuhvaća izradu projekta betona, nabavu, pripremu i izradu armature, nabavu sastojaka i izradu betona, troškove ispitivanja betona, oplatu i radnu skelu, transport, ugradbu i njegu betona te eventualno krpanje i brušenje neravnina. U slučaju preljevanja podzemnih ili oborinskih voda u građevnu jamu (prilikom betoniranja ali i prije betoniranja) izraditi prepumpne bunare te istu ispumpavati sve dok ugrađeni beton ne postigne zahtjevana svojstva očvrslog betona. Betoniranje može otpočeti po odobrenju nadzornog inženjera, a po pregledu ugrađene armature, podloga, skela i oplata. Pri ugradbi betona ne smije doći do segregacije betona ni do promjene drugih svojstva betona. Ugrađeni beton se njeguje prema pravilima struke, a posebnom pažnjom pravovremenom i dostatnom polijevanju vodom betonskih ploča.</t>
  </si>
  <si>
    <t>Eventualno potrebni dodatni iskopi bit će plaćeni prema stvarnim količinama. Ukoliko izvođač prilikom iskapanja naiđe na bilo kakve predmete, objekte ili instalacije, dužan je na tom mjestu obustaviti radove i o tome obavijestiti investitora i nadzornog inženjera. Iskop temeljnih jama obračunavat će se prema etažama tj. prema dubinama; 0-2 m, 2-4 m itd. Iskopani materijal treba odlagati na dovoljnom odstojanju od ruba iskopa, da ne dođe do zarušavanja. Podupiranja, razupiranja i zaštita iskopa od oborinskih voda prekrivanjem PVC folijama i izvedbom površinske odvodnje kanalima i muljnim crpkama, obuhvaćena su jediničnim cijenama. Potrebna građa za podupiranje mora biti pripremljena na gradilištu prije početka iskopa. Ako se iskopane jame oštete, odrone ili zatrpaju nepažnjom ili uslijed nedovoljnog podupiranja, izvođač ih dovodi u ispravno stanje bez posebne naknade. Ukoliko je izvođač otkopao ispod projektom predviđene temeljne ravnine obavezan je bez naknade popuniti tako nastale šupljine betonom C8/10 do projektirane kote. Zabranjeno je popunjavanje prekopa nasipom šljunka.
Količina iskopa, transporta i nasipa zemlje obračunava se prema sraslom stanju tla. Ukoliko troškovničkom stavkom nije drugačije navedeno, odvoz zemlje uključuje transport na gradsku planirku.
NAPOMENA:
Iskopi za instalacije ( vodovodne, kanalizacijske, energetske, gromobransko uzemljenje i dr.) uključeni su u elaboratima instalacija.
Vanjska nasipavanja oko temelja i objekta materijalom iz iskopa predmet su troškovnika okoliša.</t>
  </si>
  <si>
    <t>Betoniranje greda klasom betona C25/30 u potrebnoj oplati. Srednji presjek.</t>
  </si>
  <si>
    <t xml:space="preserve">III. </t>
  </si>
  <si>
    <t>OPĆENITO
Ugrađena armatura mora biti u skladu sa važećim propisima i normativima, te prema specifikaciji iz armaturnih planova koji će biti sastavni dio izvedbenog projekta u kojem će detaljno biti prikazan plan savijanja, oznaka pozicija i konačan iskaz (količina) armature. Ovdje je dana samo procjena.</t>
  </si>
  <si>
    <t xml:space="preserve">Nabava čeličnih šipki B-500B  rebrasti, ispravljanje, čiščenje, siječenje i savijanje, doprema na gradilišni deponij, unutrašnji transport, postavljanje i vezivanje;             </t>
  </si>
  <si>
    <t>Armaturne rebraste šipke, čelik B-500B.</t>
  </si>
  <si>
    <t>Obračun po kg</t>
  </si>
  <si>
    <t xml:space="preserve">Nabava armaturnih mreža B-500B, ispravljanje, čišćenje, siječenje, doprema na gradilišni deponij, unutrašnji transport, postavljanje i vezivanje;             </t>
  </si>
  <si>
    <t>Armaturne rebraste mreže, čelik B-500B.</t>
  </si>
  <si>
    <t>a) profila do Ø12 mm</t>
  </si>
  <si>
    <t>b) profila od Ø12 mm</t>
  </si>
  <si>
    <t xml:space="preserve">IV. </t>
  </si>
  <si>
    <t>OPĆENITO
U jediničnu cijenu zidarskih radova uračunati sav potreban rad i materijal, sve transporte, zaštitu od atmosferskih utjecaja, korištenje radne i fasadne skele i sl. Uračunati grubo čišćenje te uklanjanje otpadaka i osiguranje mjera zaštite na radu.
Kod izvedbe estriha izvođač je dužan zatražiti od nadzornog inženjera visinske kote, te ih u naravi usaglasiti sa projektnim zadacima.
Obračun po m3(m2) ugrađenog materijala. Zidanja se moraju izvesti stručno i kvalitetno, uz poštivanje općih i posebnih pravila i uputa proizvodača za pojedine materijale. Žbukanja se moraju izvoditi stručno i naročito precizno, dok rubovi žbukanih elemenata moraju bez odstupanja pratiti zadanu formu (horizontala, vertikala, kosina, krivulja).</t>
  </si>
  <si>
    <t>a) zidovi</t>
  </si>
  <si>
    <r>
      <t>Izrada plivajućeg cementnog estriha. Estrih mikroarmirati i/ili armirati mrežom Q-131 i to uključiti u cijenu. Površinu podijeliti u polja od max 25 m</t>
    </r>
    <r>
      <rPr>
        <sz val="10"/>
        <rFont val="Calibri"/>
        <family val="2"/>
      </rPr>
      <t>²</t>
    </r>
    <r>
      <rPr>
        <sz val="10"/>
        <rFont val="Century Gothic"/>
        <family val="2"/>
      </rPr>
      <t>. Gornju površinu obraditi zavisno od materijala završnog poda, a u sanitarnim čvorovima izvesti s potrebnim padovima.</t>
    </r>
  </si>
  <si>
    <t xml:space="preserve">V. </t>
  </si>
  <si>
    <t>OPĆENITO
Sve ugradnje izvesti točno po propisima i na mjestu označenom u projektu, a u vezi opisa pojedine stavke.
U cijenu treba uračunati svu pripomoć, rad i materijal.</t>
  </si>
  <si>
    <t xml:space="preserve">VI. </t>
  </si>
  <si>
    <t xml:space="preserve">OPĆENITO
U jed. cijenu radova uračunati sve materijale i radove utrošene na postavljanju izolacije. Pod višeslojnom hidroizolacijom podrazumijevaju se dvije bit. trake s uloškom staklene tkanine, položene zavarivanjem.
Kod izrade obratiti pozornost na spojeve, i na dizanje izolacije min 50 cm vertikalno. Kod podrumske izolacije istu je potrebno ispod podrumskog zida spojiti sa vanjskom vertikalnom hidroizolacijom.
Izvoditelj je dužan osigurati da sve površine prije postavljanja izolacije budu suhe, oprane i čiste.
Ako se naknadno utvrdi nesolidna izvedba, izvođač će o svom trošku izvesti sanaciju. Materijali za izvedbu izolaterskih radova moraju biti u skladu s važećim propisima i normativima. Radovi se moraju izvoditi stručno i kvalitetno u skladu s važećim propisima i pravilima struke. Jedinična cijena obuhvaća nabavu materijala, transport do gradilišta, skladištenje materijala i manipulaciju materijalom na gradilištu, radne skele, izvođenje radova, popravak loše i nekvalitetno izvedenih radova, te čišćenje prostora nakon završetka pojedinih radova.
</t>
  </si>
  <si>
    <t>FASADERSKI RADOVI</t>
  </si>
  <si>
    <t>REKAPITULACIJA GRAĐEVINSKIH I OBRTNIČKIH RADOVA</t>
  </si>
  <si>
    <t xml:space="preserve">SVEUKUPNO GRAĐEVINSKI RADOVI </t>
  </si>
  <si>
    <t xml:space="preserve">SVEUKUPNO OBRTNIČKI RADOVI </t>
  </si>
  <si>
    <t xml:space="preserve">VII. </t>
  </si>
  <si>
    <t xml:space="preserve">OPĆENITO
Svi limarski radovi moraju se izvesti solidno i stručno prema važećim propisima i pravilima dobrog zanata. Limarski radovi obuhvaćaju sve vrste pokrivanja i opšivanja limom, kao i izradu i montažu žljebova, okomitih odvodnih i svih ventilacionih cijevi. Izvođač je dužan prije početka radova provjeriti sve građevinske elemente na koje ili za koje se pričvršćuje limarija i dostaviti naručitelju svoje primjedbe u pismenom obliku u vezi eventualnih nedostataka, posebno u slučaju neodgovarajućeg izbora projektiranog materijala i loše riješenog načina vezivanja limarije za građevinske elemente. Dijelovi različitog materijala ne smiju se dodirivati jer bi uslijed toga moglo doći do korozoje. Elementi od čelika za pričvršćivanje lima moraju se pocinčati, ako u opisu radova nije predviđena neka druga zaštita (postavljanje podmetača od olova ili plastike otpornih na kiseline i lužine).
Za učvršćivanje (kuke, zakovice, jahači, čavli, vijci i sl.) treba primjeniti:
 -za čelični lim, čelična spojna sredstva
 -za pocinčani i olovni lim, dobro pocinčana spojna sredstva
 -za bakreni lim, bakrena spojna sredstva,
 -za aluminijski lim, alu ili galvanizirana čelična spojna sredstva
Sastav i učvršćenja moraju biti tako izvedeni da elementi pri toplotnim promjenama mogu nesmetano dilatirati, a da pri tome ostanu nepropusni. Moraju se osigurati od oštećena koje može izazvati vjetar i sl. Ispod lima koji se postavlja na beton, drvo ili žbuku  treba postaviti sloj bitumenske ljepenke čija su dobava i postava uključene u jediničnu cijenu.
</t>
  </si>
  <si>
    <t xml:space="preserve">Pokrivački radovi limom. Stojeći spojevi izvedeni po priklonici moraju biti dvostruki, tj. dva prijevoja visine minimalno 25 mm. Spojevi paralelni sa strehom moraju biti dvostruko savijeni i položeni. Kod ravnih pocinčanih limova (nagib krova ispod 15 stupnjeva) moraju se lemiti 25 mm široki preklopi.
Kod bakrenih limova nije dozvoljeno lemnjenje.Kod pokrivanja krova pocinčanim limom u trakama, lim se mora savijati pod pravim kutom. Poprečni spojevi se moraju izvesti kao položeni širine minimalno 20 mm.Valoviti lim za pokrivanje može biti izrađen od cinčanog, pocinčanog i alu lima minimalne debljine 0,7 mm. Preklop mora biti minimalno 50 mm.Veće krovne uvale moraju se pokrivati kao krovovi.Kod dužina preko 4 m, moraju se izvesti 100 mm široki preklopi.Probijanja  u metalnom pokrivaču (učvršćivanja dimnjaka, cijevi, kupola itd.) moraju biti posebno pažljivo izvedena. Kod pocinčanog lima pomoću lemnjenja, a kod bakrenog pomoću dvostruko položenog ruba vezanog nepropusno s pokrovom.
Obračun po površini ili dužini traka razvijene širine te po komadu za dimnjačke kape, složene opšave i sl. U cijeni sav materijal, transport i rad.
.Sav lim je čelični, pocinčani i termolakiran u boji  po izboru projektanta  debljine 0,70mm.
</t>
  </si>
  <si>
    <t>Vanjska bravarija toplo pocinčana i 1x premazana praimerom (kompresorom) protiv ljuštenja u radionici te 2x nakon montaže bojana po izboru investitora (unutarnja bravarija primer + 2x bojana nakon montaže u boji po izboru investitora).</t>
  </si>
  <si>
    <t xml:space="preserve">Za sve stolarske radove mora se upotrijebiti potpuno zdravo i dovoljno osušeno drvo koje odgovara uvjetima hrvatskih normi za rezanu građu I. klase, te vrsti prema opisu u troškovniku. Svi dijelovi stolarskih elemenata koji su izloženi atmosferskim utjecajima izrađuju se od borovine, a ostali iz jelovine ili smreke ukoliko to stavkom troškovnika nije određeno drugačije. Za elemente koji dolaze lakirani bezbojnim lakom mora se upotrijebiti drvo pravilnog rasta, bez čvorova i mrlja. Elementi koji će biti obojeni neprozirnim premazom i nisu izloženi vanjskom uplivu mogu biti pokrpani na oštećenim mjestima i na mjestima ispalih čvorova pomoću tutkala i usađenih drvenih komada koji moraju biti iste gustoće i u istom smjeru s godovima krpljenog komada. Kvaliteta materijala iskrojenih elemenata mora odgovarati uvjetima hrvatskih normi Kvaliteta stakla koje se koristi za ostakljenje mora odgovarati uvjetima hrvatskih normi. Stolarija se mora okovati u radionici, a vanjski okov pažljivo postaviti nakon montaže.  Izvođač stolarskih radova je dužan predložiti projektantu uzorke okova. Okov mora odgovarati uvjetima normi. U svakoj stavci stolarije, cijena obuhvaća dobavu, izradu i ugradnju. Zaštita temeljnim premazima s potrebnim predradnjama je uključena u cijenu ukoliko u samoj stavci nije navedeno drugačije.
U cijenu treba uzeti dovratnik/doprozornik, sav potreban okov, brave, ključeve, kvake, štitnike i gumene odbojnike na podu i zidu (ako je potrebno). Sve po izboru projektanta.
</t>
  </si>
  <si>
    <t>U jediničnu cijenu proizvoda uključiti sva pomoćna i osnovna sredstva, materijal i rad na izvedbi, ugradnji, transportu i osiguranju mjera HTZ. Prije ugradnje stolarije izvođač je dužan provjeriti dimenzije na objektu. 
Obračun po stvarnim ugrađenim količinama.</t>
  </si>
  <si>
    <t>U jediničnu cijenu uračunati sva pomoćna i osnovna sredstva, materijal i rad potreban za izvedbu radova, osiguranju mjera HTZ i transporta.Nuditi gotov proizvod sa uračunatim rezanjima, prilagođavanj površina gabaritima, spojnim spredstvima (ljepilo), masama za fugiranje i sl. Uračunati izradu i postavljanje sokla, kutnih letava oko otvora i na vertikalnim spojevima zidova, rubnim letvicama na stepenicima i sl.
U cijenu uračunati fugiranje svih kuteva (spojeva) keramike, pripadajućim silikonom za fugiranje.
Sve podne pločice moraju biti protuklizne.
Nuditi samo keramiku I klase, u boji, dezenu i načinu postavljanja (ravno-dijagonalno) po želji invesitora.
Obračun po stvarnoj količini ugrađenog opločanja.</t>
  </si>
  <si>
    <r>
      <t>m</t>
    </r>
    <r>
      <rPr>
        <vertAlign val="superscript"/>
        <sz val="10"/>
        <rFont val="Century Gothic"/>
        <family val="2"/>
      </rPr>
      <t>2</t>
    </r>
    <r>
      <rPr>
        <sz val="10"/>
        <rFont val="Arial"/>
        <family val="2"/>
      </rPr>
      <t/>
    </r>
  </si>
  <si>
    <t>a) podne pločice</t>
  </si>
  <si>
    <t>c) cokl</t>
  </si>
  <si>
    <t>b) zidne pločice do visine 2,10m</t>
  </si>
  <si>
    <t>a) pločice</t>
  </si>
  <si>
    <t>b) cokl</t>
  </si>
  <si>
    <t xml:space="preserve">OPĆENITO
Materijal za izvedbu, po boji, vrsti i obradi (šprican, greban, poliran, štokan, pjeskaren, fino brušen, piljen) mora biti jednak uzorku kojeg odabere projektant.Kamene ploče kojima su kitom i mortom zatvorene rupice i šupljine neće biti primljen i ne smije se ugraditi, osim ako to nije ugovoreno (travertin).Podovi se moraju nakon polaganja zaštititi gipsanim estrihom, što treba biti sadržano u cijeni, a zaštita će se skinuti neposredno prije završetka gradnje.Vezni materijal je cementni mort 1:2 na zidnom i 1:3 na podnom opločenju. Za učvršćenje kamenih ploča okomite obloge treba upotrebiti metalna spojna sredstva (nosače/sidra) koja moraju biti statički proračunata da nose cijelu težinu ploča i izrađena od nehrđajučeg metala. Rupe u zidovima za ugrađivanje nosača izrađuju se strojno, a prije ugrađivanja moraju se očistiti i isprati. Izabrani kamen atestira se na: upijanje vlage, zapreminsku specifičnu težinu, poroznost i stupanj gustoće, postojanost na mraz, habanje. Potrebno je također izvršiti sve provjere dužina, širina i visina u naravi i ukazati nadzornom inženjeru na eventualna odstupanja od projekta, odnosno na probleme prije oblaganja. U cijenu treba uključiti sav osnovni i pomoćni materijal, rastur materijala, transport do gradilišta i na gradilištu, troškove izrade, troškove pomoćnih konstrukcija (skele i drugo), trošak zaštite izvedenog rada i uklanajnje nečistoća nastalih tijekom rada.
</t>
  </si>
  <si>
    <t>Izrada i postava unutrašnje prozorske kamene klupčice debljine 3 cm od kamena po izboru investitora u cementnom mortu d=2 cm. Slobodni rub lagano zaobliti (r=5 mm).</t>
  </si>
  <si>
    <t>RAZNO</t>
  </si>
  <si>
    <t>TERMOIZOLATERSKI RADOVI</t>
  </si>
  <si>
    <t>UKUPNO TERMOIZOLATERSKI RADOVI</t>
  </si>
  <si>
    <t>UKUPNO SOBOSLIKARSKI RADOVI</t>
  </si>
  <si>
    <t xml:space="preserve">SVEUKUPNO </t>
  </si>
  <si>
    <t>PDV 25%</t>
  </si>
  <si>
    <t xml:space="preserve">Z.O.P.       </t>
  </si>
  <si>
    <t>T.D.</t>
  </si>
  <si>
    <t>GLAVNI PROJEKT</t>
  </si>
  <si>
    <t xml:space="preserve">   TROŠKOVNIK GRAĐEVINSKIH I OBRTNIČKIH RADOVA</t>
  </si>
  <si>
    <r>
      <t>Naziv građevine:</t>
    </r>
    <r>
      <rPr>
        <b/>
        <sz val="11"/>
        <rFont val="Century Gothic"/>
        <family val="2"/>
      </rPr>
      <t xml:space="preserve">    </t>
    </r>
  </si>
  <si>
    <t>Faza projekta:</t>
  </si>
  <si>
    <t>Datum izrade:</t>
  </si>
  <si>
    <t xml:space="preserve">                                                                                                                                                                                                                                                                                                                                                                          </t>
  </si>
  <si>
    <t xml:space="preserve">   </t>
  </si>
  <si>
    <t xml:space="preserve">OPĆENITO
Obradu pročelja izvesti stručno prema uputama proizvođača materijala, opisu u troškovniku, zahtjevu projektanta i pravilima i uzancama zanata. Upotrebljeni materijali moraju odgovarati standardima. Izvođač je dužan prije početka radova pregledati podloge, ukazati na eventualne nedostatke, izraditi uzorak i tek tada uz odobrenje početi s radom. Jedinična cijena sadrži:
-sav rad, materijal i alat s transportom i prijenosom na gradilište.
-deponiranje materijala i alata
-premještanje viseće skele
-čišćenje po završenom radu
-izradu uzoraka
-svu štetu na svojim i tuđim radovima učinjenu iz nepažnje ili nestručnosti
-troškove zaštite na radu
U cijenu stavke uključiti dobavu i postavu svih potrebnih limenih pocinčanih, plastičnih i mrežastih profila te okapnica radi pravilnog završetka svih bridova i zaštite fasade od eventualnih mehaničkih i vremenskih utjecaja. Na mjestima suženja u fasadnoj oblozi ( tanja obloga ) treba koristiti profile sa okapnikom.
U podnožju zida (sokl) do visine 60 cm od razine tla umjesto EPS ploča ugraditi će se XPS (ekstrudirani polistiren) ploče jednake debljine, s hrapavom površinom radi bolje prionjivosti, a sve prema elaboratu fizikalnih svojstava zgrade.
</t>
  </si>
  <si>
    <t>Silvio Panović dipl. ing. građ.</t>
  </si>
  <si>
    <t>b) stropovi</t>
  </si>
  <si>
    <t>Zidanje zidova d=25 cm blok opekom kao "Porotherm P+S" -Wienberger, u produžnom cementnom mortu min. MM-5 s potpuno ispunjenim sljubnicama.  Dobava materijala, izvedba, te laka pokretna skela uračunata u cijenu.</t>
  </si>
  <si>
    <t xml:space="preserve">Zidanje pregradnih zidova  šupljom opekom kao "Porotherm" -Wienberger, u produžnom cementnom mortu min. MM-5 s potpuno ispunjenim sljubnicama.  Dobava materijala, izvedba, laka pokretna skela, uračunati u cijenu. </t>
  </si>
  <si>
    <t>a) gazišta i čela</t>
  </si>
  <si>
    <r>
      <t>m</t>
    </r>
    <r>
      <rPr>
        <vertAlign val="superscript"/>
        <sz val="10"/>
        <rFont val="Century Gothic"/>
        <family val="2"/>
        <charset val="238"/>
      </rPr>
      <t>2</t>
    </r>
  </si>
  <si>
    <r>
      <t>m</t>
    </r>
    <r>
      <rPr>
        <vertAlign val="superscript"/>
        <sz val="10"/>
        <rFont val="Century Gothic"/>
        <family val="2"/>
        <charset val="238"/>
      </rPr>
      <t>1</t>
    </r>
  </si>
  <si>
    <r>
      <t>Investitor:</t>
    </r>
    <r>
      <rPr>
        <b/>
        <sz val="11"/>
        <rFont val="Century Gothic"/>
        <family val="2"/>
      </rPr>
      <t xml:space="preserve">       </t>
    </r>
  </si>
  <si>
    <t>Dobava i montaža nadvoja iznad unutrašnjih vrata. U cijenu uračunati sav potreban materijal, te transport do gradilišta i mjesta ugradnje i potreban beton za zalijevanje nadvoja kao i potrebna daščana oplata, sa svim pomoćnim materijalom i konstrukcijama.</t>
  </si>
  <si>
    <t>Gletanje fino ožbukanih unutrašnjih zidova i stropova glet masom, sa svim potrebnim predradnjama. Sve prema uputama proizvođača mase i boje.</t>
  </si>
  <si>
    <t xml:space="preserve">OPĆENITO
Soboslikarsko ličilački radovi i oblaganja zidova tapetama se izvode na betonskim i žbukanim  površinama kao i na površinama zidova od siporeksa i gipskartonskih ploča. Rad mora biti izveden stručno, prema opisu u stavkama troškovnika s čistim nekvarenim materijalima koji moraju odgovarati hrvatskim normama.  Na odvojenim površinama se ne smiju poznavati tragovi kista, ne smije biti mrlja, a ton mora biti ujednačen. Sastavi tonova moraju biti oštri i ravni ukoliko stavkkom troškovnika nije navedeno drugačije.Obojena površina se ne smije ljuštiti ni otirati. Izvođač je dužan prije radova pregledati površine koje će biti bojane ili ličene,i ukazati na eventualne nedostatke (vlažnost površina isl.). Radove ostalih obrtnika je dužan od zaprljanja i oštećenja zaštititi prekrivanjem .izvođač je dužan predložiti i napraviti uzorke i zatražiti odobrenje projektanta.jer bez toga ne smije otpočeti s radovima. Ukoliko opis neke stavke troškovnika nije potpun i točan ili dovoljno jasan, izvođač ga je dužan prije davanja ponude dopuniti.
Jediničnim cijenama treba obuhvatiti:
-sav potreban materijal, alat i pribor s prijenosom do mjesta ugradnje
- radnu snagu potrebnu za izvedbu označenog rada uključujući izradu i premještanje lagane skele, ljestava isl. 
-sve troškove prekrivanja i zaštite radova drugih obrtnika
-nadoknadu učinjene štete na radovima drugih obrtnika.
-odstarnjivanje prljavštine i otpadaka.
-popravak oštećenja nastalih zbog nepažnje na vlastitim i tuđim radovima
NAPOMENA: U cijenu svake pojedine stavke uključeno: 
 -dobava svog materijala, sav vanjski i unutrašnji transport do mjesta ugradbe.
- sve potrebne predradnje: kitanje manjih oštećenja i pukotina, brušenja, čišćenja, neutraliziranje, impregniranje, višestruko gletanje disperzivnim kitom.
- boja za  pojedine elemente prema izboru projektanta
 -sve radne platforme, pomične i nepomične skele do 3,6m visine.
</t>
  </si>
  <si>
    <t>Oznake puta evakuacije.</t>
  </si>
  <si>
    <r>
      <t>Dobava i ugradnja protupožarnih aparata za početno gašenje požara prahom tipa 12 JG</t>
    </r>
    <r>
      <rPr>
        <b/>
        <sz val="10"/>
        <color indexed="10"/>
        <rFont val="Century Gothic"/>
        <family val="2"/>
        <charset val="238"/>
      </rPr>
      <t xml:space="preserve"> </t>
    </r>
    <r>
      <rPr>
        <sz val="10"/>
        <rFont val="Century Gothic"/>
        <family val="2"/>
        <charset val="238"/>
      </rPr>
      <t>s pripadajućim naljepnicama.</t>
    </r>
  </si>
  <si>
    <r>
      <t>m</t>
    </r>
    <r>
      <rPr>
        <vertAlign val="superscript"/>
        <sz val="10"/>
        <rFont val="Century Gothic"/>
        <family val="2"/>
        <charset val="238"/>
      </rPr>
      <t>3</t>
    </r>
  </si>
  <si>
    <t>a) d = 10 cm</t>
  </si>
  <si>
    <t>b) 90 x 210 cm</t>
  </si>
  <si>
    <t>b) svijetli otvor do 90 cm</t>
  </si>
  <si>
    <r>
      <t xml:space="preserve">OPĆINA GRAČAC
</t>
    </r>
    <r>
      <rPr>
        <sz val="11"/>
        <rFont val="Century Gothic"/>
        <family val="2"/>
      </rPr>
      <t>Park sv. Jurja 1, 23440 Gračac
OIB: 46944306133</t>
    </r>
    <r>
      <rPr>
        <b/>
        <sz val="11"/>
        <rFont val="Century Gothic"/>
        <family val="2"/>
      </rPr>
      <t xml:space="preserve">
</t>
    </r>
    <r>
      <rPr>
        <sz val="10"/>
        <rFont val="Century Gothic"/>
        <family val="2"/>
      </rPr>
      <t xml:space="preserve">
</t>
    </r>
    <r>
      <rPr>
        <b/>
        <sz val="11"/>
        <rFont val="Century Gothic"/>
        <family val="2"/>
      </rPr>
      <t/>
    </r>
  </si>
  <si>
    <t>MRTVAČNICA</t>
  </si>
  <si>
    <t>72/17</t>
  </si>
  <si>
    <t>229/17</t>
  </si>
  <si>
    <t>Listopad 2017. godine</t>
  </si>
  <si>
    <t xml:space="preserve">Dobava materijala, izrada i postava vertikalnih odvodnih cijevi kružnog presjeka ø110  iz cinkotita debljine 0.6 mm, razvijene širine 50 cm. Odvodne cijevi učvršćene su nosačima. Nosači dolaze na razmaku od cca 1,50 m. U cijenu su uključene vrijednosti svih radova i materijala do pune gotovosti.  </t>
  </si>
  <si>
    <t>Betoniranje podložnog betona kao zaštite hidroizolacije temeljne ploče u debljini 10,0 cm, betonom razreda tlačne čvrstoće C12/15, razreda izloženosti X0, frakcije 0-16 mm. Stavka obuhvaća nabavu, transport, ugradnju i njegu betona.</t>
  </si>
  <si>
    <t>Betoniranje AB stupova okruglog presjeka Ø 25 cm klasom betona C25/30 u potrebnoj glatkoj oplati.</t>
  </si>
  <si>
    <t>Betoniranje armirano betonske pune ravne ploče iznad prizemlja, d=20 cm u oplati. Visina podupiranja do 3,20 metara. Srednji presjek, klasa betona C25/30.</t>
  </si>
  <si>
    <t>Dobava betona i betoniranje temeljne ploče, beton klase C30/37, razreda izloženosti XC2, frakcije 0-32 mm preko sloja podložnog betona. U beton se dodaje aditiv  na bazi polikarbosilata koji smanjuje deformacije. Ploha se izvodi ravno u debljini 30 cm s konstruktivnim zadebljanjima - temeljna vuta po obodu građevine 50/80 cm.</t>
  </si>
  <si>
    <t>a) svijetli otvor do 70 cm</t>
  </si>
  <si>
    <t>Žbukanje vapneno - cementnom žbukom (špric, gruba i fina produžna žbuka) unutarnjih zidova i stropova. Dobava materijala, transport do mjesta ugradbe, izrada lake pokretne skele, izvedba, privremeni razvod vode do mjesta rada uračunati u cijenu.</t>
  </si>
  <si>
    <t>a) d = 6 cm</t>
  </si>
  <si>
    <t>b) d = 6 - 9 cm</t>
  </si>
  <si>
    <t>Dobava, postava i izrada zvučno-toplinske izolacije podova na tlu. Na pripremljenu podlogu polažu se dva sloja ploča od elastificiranog ekspandiranog polistirena EPS (21 kg/m³) debljine 1 cm (2 x 1 cm). Preko ova dva postavlja se treći sloj od ekstrudiranih ploča polistirena XPS (32 kg/m³) debljine 6 cm. Iznad ploča postavlja se sloj polietilenske folije d=0,15mm, uzdignute uz rubnu traku, sa preklopima 10 cm zalijepljene ljepljivom trakom po cijeloj dužini svih preklopa. Obračun po m², uključeni svi materijali navedeni u stavci.</t>
  </si>
  <si>
    <t>Dobava, postava i izrada toplinske izolacije međukatne konstrukcije - stropa prema negrijanom tavanu (s gornje strane ploče)  od ekstrudiranih ploča polistirena  XPS (32 kg/m³) debljine 12 cm. Obračun po m². U cijenu uračunati vrijednost svog materijala i rada.</t>
  </si>
  <si>
    <t xml:space="preserve">Izrada horizontalne hidroizolacije temeljne ploče zgrade s preklopom 10 cm preko podložnog betona slijedećeg sastava:
Hladni temeljni prednamaz na bazi bitumena koji se nanosi na suhu i očišćenu podlogu četkanjem.
Dva sloja visokofleksibilne polimer bitumenske hidroizolacijske trake za zavarivanje, 2 trake lijepljene punoplošno za podlogu i međusobno, kategorije 4.
U stavku je uključena nabava i doprema svog materijala.
</t>
  </si>
  <si>
    <t xml:space="preserve">Izrada vertikalne hidroizolacije temeljne ploče zgrade u visini 80 cm slijedećeg sastava:
Hladni temeljni prednamaz na bazi bitumena koji se nanosi na suhu i očišćenu podlogu četkanjem.
Dva sloja visokofleksibilne polimer bitumenske hidroizolacijske trake za zavarivanje, 2 trake lijepljene punoplošno za podlogu i međusobno, kategorije 4.
U stavku je uključena nabava i doprema svog materijala.
</t>
  </si>
  <si>
    <t xml:space="preserve">Izrada hidroizolacijskog premaza na bazi polimer cementa (proizvod Mapei Elastic ili jednakovrijedan) preko lagano armiranog cementnog estriha podova otvorenog negrijanog prostora.
U stavku je uključena nabava i doprema svog materijala.
</t>
  </si>
  <si>
    <t>TESARSKI RADOVI</t>
  </si>
  <si>
    <t xml:space="preserve">OPĆENITO
Prije izrade konstruktivnih sklopova građa mora biti zaštićena sredstvom za zaštitu drva. Dimenzija građe mora odgovarati stsaičkom proračunu. Način spajanja elemenata mora odgovarati statičkom proračunu i detaljima. Spojna sredstva moraju zadovoljavati važeće propise i standarde. Razne tesarske podkonstrukcije, poletvanja i sl., izvode se prema nacrtima i opisu jelovom ili smrekovom građom koja mora biti zaštićena odgovarajućim sredstvom za zaštitu drva, te u svemu mora zadovoljavati važeće propise. U jediničnu cijenu uračunata je nabava građe, transportni i manipulativni troškovi, obrada elemenata, zaštita građe propisanim zaštitnim sredstvom, spojna sredstva i montaža.
</t>
  </si>
  <si>
    <t>Opšivanje krovne kose plohe s daskama debljine 24 mm, širine ne veće od 15 cm. Daske se polažu preko rogova krova i učvršćuju pocinčanim čavlima. U cijeni je sadržan premaz drvene građe zaštitnim fungicidnim sredstvom (kao xiladecor ili sl.).</t>
  </si>
  <si>
    <t xml:space="preserve">UKUPNO TESARSKI RADOVI </t>
  </si>
  <si>
    <r>
      <t>Obračun po m</t>
    </r>
    <r>
      <rPr>
        <sz val="10"/>
        <rFont val="Calibri"/>
        <family val="2"/>
      </rPr>
      <t>²</t>
    </r>
    <r>
      <rPr>
        <sz val="10"/>
        <rFont val="Century Gothic"/>
        <family val="2"/>
      </rPr>
      <t xml:space="preserve"> kose površine.</t>
    </r>
  </si>
  <si>
    <t>Izrada hidroizolacijskog premaza debljine 0.2 cm na podovima sanitarija i podizanje uz zid u visini 30 cm, (kao proizvod Mapelastic ili jednakovrijedan) nanosom na cementni estrih. Hidroizolacijski premaz izvesti uključivo i rubnu gumenu brtvenu traku (kao proizvod MAPE BAND ili jednakovrijedan). Hidroizolacija se izvodi u minimalno dva sloja prema uputstvima proizvođača.</t>
  </si>
  <si>
    <r>
      <rPr>
        <sz val="10"/>
        <rFont val="Century Gothic"/>
        <family val="2"/>
      </rPr>
      <t xml:space="preserve">Dobava i postava paropropusno-vodonepropusne folije izrađene od vanjskog tkanog polipropilenskog sloja i unutarnje mikroporozne polipropilenske prevlake (kao proizvod Knauff Insulation LDS 0.04 ili jednakovrijedan). Postavlja se zrakonepropusno i vodonepropusno direktno na daščanu oplatu. Folija je proizvedena s ljepljivom trakom za ravne preklope. </t>
    </r>
    <r>
      <rPr>
        <sz val="10"/>
        <color indexed="10"/>
        <rFont val="Century Gothic"/>
        <family val="2"/>
      </rPr>
      <t xml:space="preserve">
</t>
    </r>
  </si>
  <si>
    <t xml:space="preserve">Izvedba tankoslojnog sustava s lamelama kamene vune, karakteristika kao Knauf Insulation FKL, debljine 10 cm. Prije početka radova potrebno izvršiti provjeru kvalitete i ravnosti podloge. Izvršiti sve potrebne pripremne radove. Cijena stavke uključuje pripremne radove, dobavu i postavu komponenti prema uputama proizvođača. Redoslijed izvođenja: - postava aluminijskog (perforiranog) sokl-profila širine jednake debljini lamela kamene vune, pričvršćenog nehrđajućim vijcima do 3 kom/m´. - punoplošno nanošenje polimerno-cementnog ljepila na lamele zupčastim gleterom u debljini do 5 mm. - preko postavljenih lamela nanošenje sloja polimerno-cementnog ljepila debljine do 3 mm u koji se utiskuje certificirana mrežica od staklenih vlakana (140-160 g/m2), alkalno otporna, veličine otvora 4x4 mm s preklopom od minimalno 10 cm. - obavezno dodatno ojačanje uglova otvora dijagonalno postavljenim mrežicama dimenzija 20x40 cm ili 30x50. - nanošenje izravnavajućeg sloja polimerno-cementnog ljepila debljine 2 mm. - nakon min. 10-14 dana sušenja, premazivanje impregnacijskim pretpremazom i nanošenje završnog sloja (mineralni, silikatni, silikatno-silikonski, silikonski), minimalne debljine zrna od 1,5 mm, odnosno, do maksimalno 4,0 mm. 
</t>
  </si>
  <si>
    <t xml:space="preserve">Dobava i postava ostalog pribora (kutni i okapni profili, špaletni elementi od FKD-S Thermal RS špaletnih elemenata debljine 2 cm,..). Sve radove izvesti prema uputama proizvođača komponenti ispitanog sustava sukladno HRN EN 13500 ili ETAG004. </t>
  </si>
  <si>
    <t xml:space="preserve">VIII. </t>
  </si>
  <si>
    <t xml:space="preserve">Izvedba ventilirane fasade s toplinskom, zvučnom i protupožarnom izolacijom od ploča kamene vune kaširanih staklenim voalom, karakteristika kao Knauf Insulation  FPL 035 GV, debljine 8 cm. Ploče mogu biti kaširane staklenim voalom (GVB-crni ili GVN-bijeli) ili nekaširane, ali uz mogućnost primjene adekvatne paropropusne-vodonepropusne folije otporne na UV zrake kao HOMESEAL LDS VF 0.04 u slučaju primjene završnih obloga s reškama između ploča širim od 1,00 – 2,00 cm. Iste se na zid pričvršćuju pomoću tzv.DH (nosač izolacije) mehaničkih pričvrsnica promjera „šešira“ 8,00 cm (6-8 kom/m2).  U cijenu je potrebno uračunati dobavu sveg potrebnog materijala ovisno o tipu nosive potkonstrukcije ventilirane obloge, te izradu fasade prema uputama proizvođača sustava. </t>
  </si>
  <si>
    <t>Žbukanje betonskih elemenata (podgleda AB ploča, greda, stupova) na sljedeći način: 
-cementni špric
-impregnacija površine 
-završni sloj akrilne žbuke prema izboru projektanta. 
Cijena obuhvaća dobavu materijala, transport do  mjesta ugradbe, žbukanje i čišćenje od ostataka materijala. Površine koje se žbukaju izvesti prije postave fasadnog sustava.</t>
  </si>
  <si>
    <t>Dobava i montaža horizontalnih žljebova za odvod oborinske vode sa kosih krovova. Horizontalni žljebovi su polukružni ø110 mm. Obračun po m' zajedno sa nosačima od plosnog pocinčanog željeza 30/5 mm.</t>
  </si>
  <si>
    <t>Dobava, dovoz i montaža fasadnih bojanih pocinčanih profiliranih limova (275g/m2 cinka u skladu s EN 10326), prema tablicama proizvođača ovisno o rasponu u boji po izboru projektanta. U cijenu uračunati sav potreban materijal za pričvršćenje i brtvljenje i montažu i demontažu skele, kao i potrebnu potkonstrukciju, a sve prema uputama proizvođača.</t>
  </si>
  <si>
    <t>a) 70 x 210 cm</t>
  </si>
  <si>
    <t>ALUMINIJSKA STOLARIJA</t>
  </si>
  <si>
    <t>UKUPNO ALUMINIJSKA STOLARIJA</t>
  </si>
  <si>
    <t>a) 160 x 240 cm</t>
  </si>
  <si>
    <t>Dobava, izrada i montaža unutarnjih dvokrilnih vrata, sa svim okovima, bravom i ključem. Krila su obostrano furnirana i lakirana u tonu po izboru projektanta.  Dovratnici su drveni (futer) s ukrasnim letvicama, bojani bojom po izboru projektanta. U cijenu uračunati vrijednosti bojanja, lakiranja te svih materijala i radova.</t>
  </si>
  <si>
    <t>Dobava, izrada i montaža unutarnjih jednokrilnih vrata, sa svim okovima, bravom i ključem. Krila su obostrano furnirana i lakirana u tonu po izboru projektanta.  Dovratnici su drveni (futer) s ukrasnim letvicama, bojani bojom po izboru projektanta. U cijenu uračunati vrijednosti bojanja, lakiranja te svih materijala i radova.</t>
  </si>
  <si>
    <t xml:space="preserve">Izrada i postava ograde vanjskog trijema od čeličnih profila. Ograda je izrađena kao okvir od čeličnih profila 40x20x3 mm koji je ispunjen vertikalnim prečkama od istog profila na jednakim razmacima. Ograda se preko  čeličnih papuča (nosača) i vijaka spaja za nosivu konstrukciju. Ukupna duljina ograde iznosi  359,5 cm. 
</t>
  </si>
  <si>
    <t>Izrada i postava dvokrilnog otklopno zaokretnog prozora dimenzija 200 x 80 cm.
Izrađen je od aluminijskih profila kvalitete kao Wicona ili Schico (s prekinutim termičkim mostom) sa svim potrebnim sidrenjima, opšavima do pune funkcionalnosti, debljine 86 mm, Uf= 1,3 W/m²K, ostakljenje dvoslojno staklo sa Low-e premazom Ug=1,1 W/m²K, ukupno Uw=1,3 W/m²K. U stavku uključen sav pričvrsni i spojni materijal te vanjska klupčica. Napraviti sve prema shemi i detaljima.
Napomena: Mjere provjeriti na licu mjesta.</t>
  </si>
  <si>
    <t>Izrada i postava jednokrilnog otklopno zaokretnog prozora dimenzija 80 x 60 cm.
Izrađen je od aluminijskih profila kvalitete kao Wicona ili Schico (s prekinutim termičkim mostom) sa svim potrebnim sidrenjima, opšavima do pune funkcionalnosti, debljine 86 mm, Uf= 1,3 W/m²K, ostakljenje dvoslojno staklo sa Low-e premazom Ug=1,1 W/m²K, ukupno Uw=1,3 W/m²K. U stavku uključen sav pričvrsni i spojni materijal te vanjska klupčica. Napraviti sve prema shemi i detaljima.
Napomena: Mjere provjeriti na licu mjesta.</t>
  </si>
  <si>
    <t>Izrada i postava staklene harmo stijene sa otvaranjem na jednu stranu dimenzija 370 x 240 cm. Izrađena je od aluminijskih profila kvalitete kao Wicona ili Schico (s prekinutim termičkim mostom) sa svim potrebnim sidrenjima, opšavima do pune funkcionalnosti, debljine 86 mm, Uf= 1,3 W/m²K, ostakljenje dvoslojno staklo sa Low-e premazom Ug=1,1 W/m²K, ukupno Uw=1,3 W/m²K. U stavku uključen sav pričvrsni i spojni materijal te. Napraviti sve prema shemi i detaljima. Napomena: Mjere provjeriti na licu mjesta.</t>
  </si>
  <si>
    <t>Izrada i postava ostakljenih jednokrilnih zaokretnih vrata dimenzija 100 x 240 cm.
Izrađen je od aluminijskih profila kvalitete kao Wicona ili Schico (s prekinutim termičkim mostom) sa svim potrebnim sidrenjima, opšavima do pune funkcionalnosti, debljine 86 mm, Uf= 1,3 W/m²K, ostakljenje dvoslojno staklo sa Low-e premazom Ug=1,1 W/m²K, ukupno Uw=1,3 W/m²K. U stavku uključen sav pričvrsni i spojni materijal te vanjska klupčica. Napraviti sve prema shemi i detaljima.
Napomena: Mjere provjeriti na licu mjesta.</t>
  </si>
  <si>
    <t>Izrada i postava punih jednokrilnih zaokretnih vrata dimenzija 100 x 240 cm.
Izrađen je od aluminijskih profila kvalitete kao Wicona ili Schico (s prekinutim termičkim mostom) sa svim potrebnim sidrenjima, opšavima do pune funkcionalnosti, debljine 86 mm, Uf= 1,3 W/m²K, ukupno Uw=1,3 W/m²K. U stavku uključen sav pričvrsni i spojni materijal te vanjska klupčica. Napraviti sve prema shemi i detaljima.
Napomena: Mjere provjeriti na licu mjesta.</t>
  </si>
  <si>
    <t>Izrada i postava punih jednokrilnih zaokretnih vrata dimenzija 90 x 240 cm.
Izrađen je od aluminijskih profila kvalitete kao Wicona ili Schico (s prekinutim termičkim mostom) sa svim potrebnim sidrenjima, opšavima do pune funkcionalnosti, debljine 86 mm, Uf= 1,3 W/m²K, ukupno Uw=1,3 W/m²K. U stavku uključen sav pričvrsni i spojni materijal te vanjska klupčica. Napraviti sve prema shemi i detaljima.
Napomena: Mjere provjeriti na licu mjesta.</t>
  </si>
  <si>
    <t>Izrada i postava punih dvokrilnih zaokretnih vrata dimenzija 160 x 240 cm.
Izrađen je od aluminijskih profila kvalitete kao Wicona ili Schico (s prekinutim termičkim mostom) sa svim potrebnim sidrenjima, opšavima do pune funkcionalnosti, debljine 86 mm, Uf= 1,3 W/m²K, ukupno Uw=1,3 W/m²K. U stavku uključen sav pričvrsni i spojni materijal te vanjska klupčica. Napraviti sve prema shemi i detaljima.
Napomena: Mjere provjeriti na licu mjesta.</t>
  </si>
  <si>
    <t xml:space="preserve">Popločenje podova keramičkim pločicama I klase. U cijenu uračunati vrijednosti svog osnovnog i pomoćnog materijala i rada. </t>
  </si>
  <si>
    <t xml:space="preserve">Popločenje podova i zidova sanitarnih čvorova keramičkim pločicama I klase. U cijenu uračunati vrijednosti svog osnovnog i pomoćnog materijala i rada. </t>
  </si>
  <si>
    <t>Popločenje podova natkrivenih trijemova  protukliznim keramičkim pločicama I klase. U cijenu uračunati postavljanje završne, rubne keramike sa okapom, na krajevima opločenja.</t>
  </si>
  <si>
    <t>Popločenje stepenica protukliznim keramičkim pločicama I klase.  U cijenu uračunati dobavu i postavljanje stubišne lajsne na sudaru čela i gazišta, podlogu je potrebno očistiti te impregnirati.</t>
  </si>
  <si>
    <r>
      <t>m</t>
    </r>
    <r>
      <rPr>
        <vertAlign val="superscript"/>
        <sz val="10"/>
        <rFont val="Century Gothic"/>
        <family val="2"/>
      </rPr>
      <t>2</t>
    </r>
  </si>
  <si>
    <t>Postavljanje OSB ploča debljine 20mm, preko postavljene toplinske izolacije (posebna stavka) kao završna obloga tavana. Cijena uključuje dobavu i ugradnju potrebnog materijala prema uputama proizvođača.</t>
  </si>
  <si>
    <t>Izrada i postava kamenog praga za vrata debljine 3 cm u cementnom mortu debljine 2 cm. Svi vidljivi rubovi moraju biti polirani i blago zaobljeni (r=5 mm). Kamen po izboru investitora.</t>
  </si>
  <si>
    <t>Postava kamene obloge zidova debljine 3 cm. U cijenu uračunati vrijednost svih veziva i rada. Kamen po izboru investitora.</t>
  </si>
  <si>
    <t>Dobava i postavljanje tavanskih stepenica.</t>
  </si>
  <si>
    <t>2</t>
  </si>
  <si>
    <t>1</t>
  </si>
  <si>
    <t>Izrada drvene dvostrešne krovne konstrukcije
od piljene drvene gađe (crnogorica i
bjelogorica) C24, klasa uporabljivosti 2, max
raspona 4,75m. Rogovi dim. 12/16 cm oslonjeni na sljemenu i polovici raspona. Oslonci napravljeni od drvenih stupova 14/14 cm i podrožnica 16/20 cm. Razmak osi rogova cca 0,82 m. Sve treba izvesti prema nacrtu, statičkom računu i detaljima. Cijena uključuje sav rad, transport, materijal i montažu na gradilištu.
Obračun po razvijenoj površini krova.</t>
  </si>
  <si>
    <t>Strojni iskop uz prethodno razbijanje postojećeg podložnog betona s deponiranjem iskopanog materijala na gradilištu radi kasnijeg nasipanja.</t>
  </si>
  <si>
    <t>Dvostruko letvanje krovišta letvama 50/30 mm preko daščane oplate za pokrivanje trapeznim limom ili slično. Obračun po m2 razvijene površine krova.</t>
  </si>
  <si>
    <t>Dobava, dovoz i montaža krovnih bojanih pocinčanih profiliranih limova (275g/m2 cinka u skladu s EN 10326), prema tablicama proizvođača ovisno o rasponu u boji po izboru projektanta. Nagib krova min 28°. U cijenu uračunati sav potreban materijal za pričvršćenje i brtvljenje i montažu i demontažu skele, a sve prema uputama proizvođača.</t>
  </si>
  <si>
    <t>REKAPITULACIJA SVIH RADOVA</t>
  </si>
  <si>
    <t>GRAĐEVINSKI RADOVI I OBRTNIČKI RADOVI</t>
  </si>
  <si>
    <t>VODOVOD I KANALIZACIJA</t>
  </si>
  <si>
    <t xml:space="preserve">ELEKTRO RADOVI </t>
  </si>
  <si>
    <t xml:space="preserve">Poduzeće za projektiranje i nadzor
Jadranska 7, 23210 Biograd na Moru
e-mail: viafactum@viafactum.hr
tel: 023/400 655
tel/fax: 023/400 654
OIB: 76739136445 
</t>
  </si>
  <si>
    <t>Izradio:</t>
  </si>
  <si>
    <t>SVEUKUPNO SVI RADOVI</t>
  </si>
</sst>
</file>

<file path=xl/styles.xml><?xml version="1.0" encoding="utf-8"?>
<styleSheet xmlns="http://schemas.openxmlformats.org/spreadsheetml/2006/main">
  <numFmts count="3">
    <numFmt numFmtId="164" formatCode="0.00;[Red]0.00"/>
    <numFmt numFmtId="165" formatCode="###,##0.00"/>
    <numFmt numFmtId="166" formatCode="#,##0.00\ &quot;kn&quot;"/>
  </numFmts>
  <fonts count="51">
    <font>
      <sz val="10"/>
      <name val="Arial"/>
      <charset val="238"/>
    </font>
    <font>
      <sz val="8"/>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name val="MS Sans Serif"/>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CE"/>
      <family val="2"/>
      <charset val="238"/>
    </font>
    <font>
      <b/>
      <sz val="12"/>
      <name val="Century Gothic"/>
      <family val="2"/>
    </font>
    <font>
      <sz val="10"/>
      <name val="Century Gothic"/>
      <family val="2"/>
    </font>
    <font>
      <b/>
      <sz val="10"/>
      <name val="Century Gothic"/>
      <family val="2"/>
    </font>
    <font>
      <sz val="10"/>
      <color indexed="10"/>
      <name val="Century Gothic"/>
      <family val="2"/>
    </font>
    <font>
      <sz val="10"/>
      <color indexed="9"/>
      <name val="Century Gothic"/>
      <family val="2"/>
    </font>
    <font>
      <b/>
      <sz val="11"/>
      <name val="Century Gothic"/>
      <family val="2"/>
    </font>
    <font>
      <sz val="9"/>
      <name val="Century Gothic"/>
      <family val="2"/>
    </font>
    <font>
      <vertAlign val="superscript"/>
      <sz val="10"/>
      <name val="Century Gothic"/>
      <family val="2"/>
    </font>
    <font>
      <b/>
      <sz val="10"/>
      <color indexed="14"/>
      <name val="Century Gothic"/>
      <family val="2"/>
    </font>
    <font>
      <sz val="10"/>
      <name val="Calibri"/>
      <family val="2"/>
    </font>
    <font>
      <b/>
      <sz val="14"/>
      <name val="Century Gothic"/>
      <family val="2"/>
    </font>
    <font>
      <sz val="9"/>
      <name val="Arial"/>
      <family val="2"/>
    </font>
    <font>
      <sz val="10"/>
      <name val="Arial"/>
      <family val="2"/>
      <charset val="238"/>
    </font>
    <font>
      <sz val="10"/>
      <color indexed="8"/>
      <name val="Century Gothic"/>
      <family val="2"/>
    </font>
    <font>
      <sz val="10"/>
      <name val="Arial"/>
      <family val="2"/>
    </font>
    <font>
      <sz val="11"/>
      <name val="Century Gothic"/>
      <family val="2"/>
    </font>
    <font>
      <sz val="12"/>
      <name val="Century Gothic"/>
      <family val="2"/>
    </font>
    <font>
      <sz val="14"/>
      <name val="Century Gothic"/>
      <family val="2"/>
    </font>
    <font>
      <b/>
      <i/>
      <sz val="14"/>
      <name val="Century Gothic"/>
      <family val="2"/>
    </font>
    <font>
      <sz val="10"/>
      <name val="Century Gothic"/>
      <family val="2"/>
      <charset val="238"/>
    </font>
    <font>
      <b/>
      <sz val="10"/>
      <name val="Century Gothic"/>
      <family val="2"/>
      <charset val="238"/>
    </font>
    <font>
      <vertAlign val="superscript"/>
      <sz val="10"/>
      <name val="Century Gothic"/>
      <family val="2"/>
      <charset val="238"/>
    </font>
    <font>
      <b/>
      <sz val="10"/>
      <color indexed="10"/>
      <name val="Century Gothic"/>
      <family val="2"/>
      <charset val="238"/>
    </font>
    <font>
      <sz val="10"/>
      <color rgb="FFFF0000"/>
      <name val="Century Gothic"/>
      <family val="2"/>
    </font>
    <font>
      <sz val="10"/>
      <color theme="0"/>
      <name val="Century Gothic"/>
      <family val="2"/>
    </font>
    <font>
      <b/>
      <sz val="11"/>
      <color theme="0"/>
      <name val="Century Gothic"/>
      <family val="2"/>
    </font>
    <font>
      <b/>
      <sz val="10"/>
      <color rgb="FFFF0000"/>
      <name val="Century Gothic"/>
      <family val="2"/>
      <charset val="238"/>
    </font>
    <font>
      <sz val="12"/>
      <color theme="0"/>
      <name val="Arial"/>
      <family val="2"/>
      <charset val="238"/>
    </font>
    <font>
      <b/>
      <sz val="10"/>
      <color rgb="FFFF0000"/>
      <name val="Century Gothic"/>
      <family val="2"/>
    </font>
    <font>
      <b/>
      <sz val="10"/>
      <color theme="0"/>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6795556505021"/>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double">
        <color indexed="64"/>
      </top>
      <bottom style="double">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thin">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0" borderId="0">
      <alignment vertical="top"/>
    </xf>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454">
    <xf numFmtId="0" fontId="0" fillId="0" borderId="0" xfId="0"/>
    <xf numFmtId="0" fontId="22" fillId="0" borderId="0" xfId="0" applyFont="1" applyFill="1" applyBorder="1"/>
    <xf numFmtId="0" fontId="22" fillId="0" borderId="0" xfId="0" applyFont="1" applyFill="1"/>
    <xf numFmtId="0" fontId="22" fillId="0" borderId="0" xfId="0" applyFont="1"/>
    <xf numFmtId="0" fontId="22" fillId="0" borderId="0" xfId="0" applyFont="1" applyFill="1" applyAlignment="1">
      <alignment horizontal="left" vertical="top" wrapText="1"/>
    </xf>
    <xf numFmtId="0" fontId="23" fillId="0" borderId="0" xfId="0" applyFont="1" applyFill="1" applyBorder="1" applyAlignment="1">
      <alignment horizontal="center" vertical="center"/>
    </xf>
    <xf numFmtId="0" fontId="22" fillId="0" borderId="0" xfId="0" applyFont="1" applyFill="1" applyBorder="1" applyAlignment="1">
      <alignment horizontal="center"/>
    </xf>
    <xf numFmtId="164" fontId="22" fillId="0" borderId="0" xfId="0" applyNumberFormat="1" applyFont="1" applyFill="1" applyBorder="1" applyAlignment="1" applyProtection="1">
      <alignment horizontal="center"/>
      <protection hidden="1"/>
    </xf>
    <xf numFmtId="0" fontId="22" fillId="0" borderId="0" xfId="0" applyFont="1" applyFill="1" applyBorder="1" applyAlignment="1">
      <alignment wrapText="1"/>
    </xf>
    <xf numFmtId="0" fontId="23" fillId="0" borderId="0" xfId="0" applyFont="1" applyFill="1" applyBorder="1" applyAlignment="1">
      <alignment vertical="top" wrapText="1"/>
    </xf>
    <xf numFmtId="0" fontId="23" fillId="0" borderId="0" xfId="0" applyFont="1" applyFill="1" applyBorder="1" applyAlignment="1">
      <alignment wrapText="1"/>
    </xf>
    <xf numFmtId="0" fontId="22" fillId="0" borderId="0" xfId="0" applyFont="1" applyFill="1" applyBorder="1" applyAlignment="1">
      <alignment horizontal="right" vertical="top"/>
    </xf>
    <xf numFmtId="0" fontId="22" fillId="0" borderId="0" xfId="0" applyFont="1" applyAlignment="1">
      <alignment vertical="top"/>
    </xf>
    <xf numFmtId="4" fontId="22" fillId="0" borderId="0" xfId="0" applyNumberFormat="1" applyFont="1" applyFill="1" applyBorder="1" applyAlignment="1">
      <alignment horizontal="right"/>
    </xf>
    <xf numFmtId="4" fontId="22" fillId="0" borderId="0" xfId="0" applyNumberFormat="1" applyFont="1" applyFill="1" applyBorder="1" applyAlignment="1"/>
    <xf numFmtId="4" fontId="25" fillId="0" borderId="0" xfId="0" applyNumberFormat="1" applyFont="1" applyFill="1" applyBorder="1" applyAlignment="1">
      <alignment vertical="top"/>
    </xf>
    <xf numFmtId="4" fontId="22" fillId="0" borderId="0" xfId="0" applyNumberFormat="1" applyFont="1" applyFill="1" applyBorder="1" applyAlignment="1">
      <alignment vertical="top"/>
    </xf>
    <xf numFmtId="0" fontId="22" fillId="0" borderId="0" xfId="0" applyFont="1" applyFill="1" applyBorder="1" applyAlignment="1">
      <alignment horizontal="right"/>
    </xf>
    <xf numFmtId="2" fontId="22" fillId="0" borderId="0" xfId="0" applyNumberFormat="1" applyFont="1" applyFill="1" applyBorder="1" applyAlignment="1">
      <alignment horizontal="center"/>
    </xf>
    <xf numFmtId="165" fontId="22" fillId="0" borderId="0" xfId="0" applyNumberFormat="1" applyFont="1" applyFill="1" applyBorder="1"/>
    <xf numFmtId="0" fontId="23" fillId="0" borderId="0" xfId="0" applyFont="1" applyBorder="1" applyAlignment="1">
      <alignment horizontal="right" vertical="top"/>
    </xf>
    <xf numFmtId="0" fontId="23" fillId="0" borderId="0" xfId="0" applyFont="1" applyBorder="1" applyAlignment="1">
      <alignment wrapText="1"/>
    </xf>
    <xf numFmtId="0" fontId="22" fillId="0" borderId="0" xfId="0" applyFont="1" applyFill="1" applyBorder="1" applyAlignment="1"/>
    <xf numFmtId="0" fontId="44" fillId="0" borderId="0" xfId="0" applyFont="1" applyFill="1" applyBorder="1" applyAlignment="1">
      <alignment horizontal="left" vertical="center"/>
    </xf>
    <xf numFmtId="0" fontId="44" fillId="0" borderId="0" xfId="0" applyFont="1" applyFill="1" applyBorder="1"/>
    <xf numFmtId="0" fontId="23" fillId="0" borderId="10" xfId="0" applyFont="1" applyFill="1" applyBorder="1" applyAlignment="1">
      <alignment horizontal="left"/>
    </xf>
    <xf numFmtId="0" fontId="22" fillId="0" borderId="10" xfId="0" applyFont="1" applyFill="1" applyBorder="1" applyAlignment="1">
      <alignment horizontal="left" vertical="top" wrapText="1"/>
    </xf>
    <xf numFmtId="0" fontId="26" fillId="0" borderId="11" xfId="0" applyFont="1" applyFill="1" applyBorder="1" applyAlignment="1">
      <alignment horizontal="right" vertical="center"/>
    </xf>
    <xf numFmtId="0" fontId="26" fillId="0" borderId="10" xfId="0" applyFont="1" applyFill="1" applyBorder="1" applyAlignment="1">
      <alignment horizontal="left"/>
    </xf>
    <xf numFmtId="0" fontId="26" fillId="0" borderId="11" xfId="0" applyFont="1" applyFill="1" applyBorder="1" applyAlignment="1">
      <alignment horizontal="right" vertical="top" wrapText="1"/>
    </xf>
    <xf numFmtId="0" fontId="26" fillId="0" borderId="10" xfId="0" applyFont="1" applyFill="1" applyBorder="1" applyAlignment="1">
      <alignment vertical="top" wrapText="1"/>
    </xf>
    <xf numFmtId="0" fontId="22" fillId="0" borderId="10" xfId="0" applyFont="1" applyFill="1" applyBorder="1"/>
    <xf numFmtId="0" fontId="21" fillId="0" borderId="11" xfId="0" applyFont="1" applyFill="1" applyBorder="1" applyAlignment="1">
      <alignment horizontal="left"/>
    </xf>
    <xf numFmtId="0" fontId="21" fillId="0" borderId="10" xfId="0" applyFont="1" applyFill="1" applyBorder="1" applyAlignment="1">
      <alignment horizontal="left"/>
    </xf>
    <xf numFmtId="0" fontId="23" fillId="0" borderId="12" xfId="0" applyFont="1" applyFill="1" applyBorder="1" applyAlignment="1">
      <alignment horizontal="center" vertical="center" wrapText="1"/>
    </xf>
    <xf numFmtId="0" fontId="23" fillId="0" borderId="13" xfId="0" applyFont="1" applyFill="1" applyBorder="1" applyAlignment="1">
      <alignment horizontal="center" vertical="center"/>
    </xf>
    <xf numFmtId="0" fontId="23" fillId="0" borderId="13" xfId="0" applyFont="1" applyFill="1" applyBorder="1" applyAlignment="1">
      <alignment horizontal="center" wrapText="1"/>
    </xf>
    <xf numFmtId="0" fontId="22" fillId="0" borderId="14" xfId="0" applyFont="1" applyFill="1" applyBorder="1" applyAlignment="1">
      <alignment horizontal="right" vertical="top"/>
    </xf>
    <xf numFmtId="0" fontId="22" fillId="0" borderId="15" xfId="0" applyFont="1" applyFill="1" applyBorder="1" applyAlignment="1">
      <alignment vertical="top"/>
    </xf>
    <xf numFmtId="0" fontId="22" fillId="0" borderId="16" xfId="0" applyFont="1" applyFill="1" applyBorder="1" applyAlignment="1">
      <alignment vertical="top" wrapText="1"/>
    </xf>
    <xf numFmtId="0" fontId="22" fillId="0" borderId="16" xfId="0" applyFont="1" applyFill="1" applyBorder="1" applyAlignment="1">
      <alignment horizontal="center"/>
    </xf>
    <xf numFmtId="164" fontId="22" fillId="0" borderId="16" xfId="0" applyNumberFormat="1" applyFont="1" applyFill="1" applyBorder="1" applyAlignment="1" applyProtection="1">
      <alignment horizontal="center"/>
      <protection hidden="1"/>
    </xf>
    <xf numFmtId="0" fontId="22" fillId="0" borderId="0" xfId="0" applyFont="1" applyFill="1" applyBorder="1" applyAlignment="1">
      <alignment horizontal="left" wrapText="1"/>
    </xf>
    <xf numFmtId="0" fontId="22" fillId="0" borderId="0" xfId="0" applyFont="1" applyFill="1" applyBorder="1" applyAlignment="1">
      <alignment horizontal="left"/>
    </xf>
    <xf numFmtId="164" fontId="22" fillId="0" borderId="0" xfId="0" applyNumberFormat="1" applyFont="1" applyFill="1" applyBorder="1" applyAlignment="1" applyProtection="1">
      <alignment horizontal="right"/>
      <protection hidden="1"/>
    </xf>
    <xf numFmtId="0" fontId="23" fillId="0" borderId="12" xfId="0" applyNumberFormat="1" applyFont="1" applyFill="1" applyBorder="1" applyAlignment="1">
      <alignment vertical="top" wrapText="1"/>
    </xf>
    <xf numFmtId="0" fontId="23" fillId="0" borderId="14" xfId="0" applyFont="1" applyFill="1" applyBorder="1" applyAlignment="1">
      <alignment horizontal="right" vertical="top" wrapText="1"/>
    </xf>
    <xf numFmtId="0" fontId="23" fillId="0" borderId="14" xfId="0" applyFont="1" applyFill="1" applyBorder="1" applyAlignment="1">
      <alignment horizontal="right" vertical="top"/>
    </xf>
    <xf numFmtId="0" fontId="26" fillId="0" borderId="11" xfId="0" applyFont="1" applyFill="1" applyBorder="1" applyAlignment="1">
      <alignment horizontal="right" vertical="top"/>
    </xf>
    <xf numFmtId="0" fontId="26" fillId="0" borderId="10" xfId="0" applyFont="1" applyFill="1" applyBorder="1" applyAlignment="1">
      <alignment wrapText="1"/>
    </xf>
    <xf numFmtId="0" fontId="26" fillId="0" borderId="10" xfId="0" applyFont="1" applyFill="1" applyBorder="1"/>
    <xf numFmtId="0" fontId="22" fillId="0" borderId="17" xfId="0" applyFont="1" applyFill="1" applyBorder="1" applyAlignment="1">
      <alignment horizontal="right" vertical="top"/>
    </xf>
    <xf numFmtId="0" fontId="22" fillId="0" borderId="18" xfId="0" applyFont="1" applyFill="1" applyBorder="1" applyAlignment="1">
      <alignment horizontal="center"/>
    </xf>
    <xf numFmtId="164" fontId="22" fillId="0" borderId="18" xfId="0" applyNumberFormat="1" applyFont="1" applyFill="1" applyBorder="1" applyAlignment="1" applyProtection="1">
      <alignment horizontal="right"/>
      <protection hidden="1"/>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xf>
    <xf numFmtId="0" fontId="22" fillId="0" borderId="18" xfId="0" applyFont="1" applyFill="1" applyBorder="1" applyAlignment="1">
      <alignment horizontal="right"/>
    </xf>
    <xf numFmtId="0" fontId="22" fillId="0" borderId="18" xfId="0" applyFont="1" applyFill="1" applyBorder="1" applyAlignment="1">
      <alignment vertical="top" wrapText="1"/>
    </xf>
    <xf numFmtId="0" fontId="22" fillId="0" borderId="19" xfId="0" applyFont="1" applyFill="1" applyBorder="1" applyAlignment="1">
      <alignment horizontal="right" vertical="top"/>
    </xf>
    <xf numFmtId="0" fontId="22" fillId="0" borderId="20" xfId="0" applyFont="1" applyFill="1" applyBorder="1" applyAlignment="1">
      <alignment wrapText="1"/>
    </xf>
    <xf numFmtId="0" fontId="22" fillId="0" borderId="20" xfId="0" applyFont="1" applyFill="1" applyBorder="1" applyAlignment="1">
      <alignment horizontal="center"/>
    </xf>
    <xf numFmtId="0" fontId="22" fillId="0" borderId="20" xfId="0" applyFont="1" applyFill="1" applyBorder="1" applyAlignment="1">
      <alignment horizontal="right"/>
    </xf>
    <xf numFmtId="0" fontId="22" fillId="0" borderId="21" xfId="0" applyFont="1" applyFill="1" applyBorder="1" applyAlignment="1">
      <alignment horizontal="right" vertical="top"/>
    </xf>
    <xf numFmtId="0" fontId="22" fillId="0" borderId="22" xfId="0" applyFont="1" applyFill="1" applyBorder="1"/>
    <xf numFmtId="0" fontId="22" fillId="0" borderId="22" xfId="0" applyFont="1" applyFill="1" applyBorder="1" applyAlignment="1">
      <alignment horizontal="center"/>
    </xf>
    <xf numFmtId="164" fontId="22" fillId="0" borderId="22" xfId="0" applyNumberFormat="1" applyFont="1" applyFill="1" applyBorder="1" applyAlignment="1" applyProtection="1">
      <alignment horizontal="right"/>
      <protection hidden="1"/>
    </xf>
    <xf numFmtId="0" fontId="22" fillId="0" borderId="23" xfId="0" applyFont="1" applyFill="1" applyBorder="1" applyAlignment="1">
      <alignment horizontal="right" vertical="top"/>
    </xf>
    <xf numFmtId="0" fontId="22" fillId="0" borderId="24" xfId="0" applyFont="1" applyFill="1" applyBorder="1"/>
    <xf numFmtId="0" fontId="22" fillId="0" borderId="24" xfId="0" applyFont="1" applyFill="1" applyBorder="1" applyAlignment="1">
      <alignment horizontal="center"/>
    </xf>
    <xf numFmtId="0" fontId="22" fillId="0" borderId="20" xfId="0" applyFont="1" applyFill="1" applyBorder="1" applyAlignment="1">
      <alignment vertical="top" wrapText="1"/>
    </xf>
    <xf numFmtId="164" fontId="22" fillId="0" borderId="20" xfId="0" applyNumberFormat="1" applyFont="1" applyFill="1" applyBorder="1" applyAlignment="1" applyProtection="1">
      <alignment horizontal="right"/>
      <protection hidden="1"/>
    </xf>
    <xf numFmtId="0" fontId="22" fillId="0" borderId="20" xfId="0" applyFont="1" applyFill="1" applyBorder="1"/>
    <xf numFmtId="0" fontId="22" fillId="0" borderId="22" xfId="0" applyFont="1" applyFill="1" applyBorder="1" applyAlignment="1">
      <alignment vertical="top" wrapText="1"/>
    </xf>
    <xf numFmtId="0" fontId="22" fillId="0" borderId="24" xfId="0" applyFont="1" applyFill="1" applyBorder="1" applyAlignment="1">
      <alignment vertical="top" wrapText="1"/>
    </xf>
    <xf numFmtId="0" fontId="22" fillId="0" borderId="20" xfId="0" applyFont="1" applyBorder="1" applyAlignment="1">
      <alignment vertical="top" wrapText="1"/>
    </xf>
    <xf numFmtId="0" fontId="22" fillId="0" borderId="20" xfId="0" applyFont="1" applyBorder="1" applyAlignment="1">
      <alignment horizontal="center"/>
    </xf>
    <xf numFmtId="0" fontId="22" fillId="0" borderId="21" xfId="0" applyFont="1" applyBorder="1" applyAlignment="1">
      <alignment horizontal="right"/>
    </xf>
    <xf numFmtId="0" fontId="22" fillId="0" borderId="22" xfId="0" applyFont="1" applyBorder="1"/>
    <xf numFmtId="0" fontId="22" fillId="0" borderId="23" xfId="0" applyFont="1" applyBorder="1" applyAlignment="1">
      <alignment horizontal="right"/>
    </xf>
    <xf numFmtId="0" fontId="22" fillId="0" borderId="24" xfId="0" applyFont="1" applyBorder="1"/>
    <xf numFmtId="0" fontId="22" fillId="0" borderId="19" xfId="0" applyFont="1" applyBorder="1" applyAlignment="1">
      <alignment horizontal="right" vertical="top"/>
    </xf>
    <xf numFmtId="0" fontId="22" fillId="0" borderId="11" xfId="0" applyFont="1" applyFill="1" applyBorder="1" applyAlignment="1">
      <alignment horizontal="right" vertical="top"/>
    </xf>
    <xf numFmtId="0" fontId="22" fillId="0" borderId="10" xfId="0" applyFont="1" applyFill="1" applyBorder="1" applyAlignment="1">
      <alignment horizontal="center"/>
    </xf>
    <xf numFmtId="164" fontId="22" fillId="0" borderId="10" xfId="0" applyNumberFormat="1" applyFont="1" applyFill="1" applyBorder="1" applyAlignment="1" applyProtection="1">
      <alignment horizontal="right"/>
      <protection hidden="1"/>
    </xf>
    <xf numFmtId="0" fontId="23" fillId="0" borderId="11" xfId="0" applyNumberFormat="1" applyFont="1" applyFill="1" applyBorder="1" applyAlignment="1">
      <alignment vertical="top" wrapText="1"/>
    </xf>
    <xf numFmtId="0" fontId="23" fillId="0" borderId="10" xfId="0" applyFont="1" applyFill="1" applyBorder="1" applyAlignment="1">
      <alignment horizontal="center" vertical="center"/>
    </xf>
    <xf numFmtId="0" fontId="23" fillId="0" borderId="10" xfId="0" applyFont="1" applyFill="1" applyBorder="1" applyAlignment="1">
      <alignment horizontal="center" wrapText="1"/>
    </xf>
    <xf numFmtId="0" fontId="22" fillId="0" borderId="11" xfId="0" applyFont="1" applyBorder="1" applyAlignment="1">
      <alignment horizontal="right" vertical="top"/>
    </xf>
    <xf numFmtId="0" fontId="22" fillId="0" borderId="10" xfId="0" applyFont="1" applyBorder="1" applyAlignment="1">
      <alignment wrapText="1"/>
    </xf>
    <xf numFmtId="0" fontId="22" fillId="0" borderId="10" xfId="0" applyFont="1" applyBorder="1" applyAlignment="1">
      <alignment horizontal="center"/>
    </xf>
    <xf numFmtId="0" fontId="26" fillId="0" borderId="10" xfId="0" applyFont="1" applyFill="1" applyBorder="1" applyAlignment="1">
      <alignment horizontal="center"/>
    </xf>
    <xf numFmtId="0" fontId="23" fillId="0" borderId="13" xfId="0" applyFont="1" applyFill="1" applyBorder="1" applyAlignment="1">
      <alignment horizontal="center" vertical="center" wrapText="1"/>
    </xf>
    <xf numFmtId="0" fontId="22" fillId="0" borderId="14" xfId="0" applyFont="1" applyFill="1" applyBorder="1" applyAlignment="1">
      <alignment vertical="top"/>
    </xf>
    <xf numFmtId="0" fontId="22" fillId="0" borderId="20" xfId="0" applyFont="1" applyBorder="1" applyAlignment="1">
      <alignment horizontal="left" vertical="top" wrapText="1"/>
    </xf>
    <xf numFmtId="4" fontId="22" fillId="0" borderId="20" xfId="0" applyNumberFormat="1" applyFont="1" applyBorder="1"/>
    <xf numFmtId="0" fontId="22" fillId="0" borderId="21" xfId="0" applyFont="1" applyBorder="1" applyAlignment="1">
      <alignment horizontal="right" vertical="top"/>
    </xf>
    <xf numFmtId="0" fontId="22" fillId="0" borderId="22" xfId="0" applyFont="1" applyBorder="1" applyAlignment="1">
      <alignment wrapText="1"/>
    </xf>
    <xf numFmtId="0" fontId="22" fillId="0" borderId="22" xfId="0" applyFont="1" applyBorder="1" applyAlignment="1">
      <alignment horizontal="center"/>
    </xf>
    <xf numFmtId="4" fontId="22" fillId="0" borderId="22" xfId="0" applyNumberFormat="1" applyFont="1" applyBorder="1"/>
    <xf numFmtId="0" fontId="22" fillId="0" borderId="22" xfId="0" applyFont="1" applyBorder="1" applyAlignment="1">
      <alignment horizontal="justify" vertical="top" shrinkToFit="1"/>
    </xf>
    <xf numFmtId="0" fontId="22" fillId="0" borderId="23" xfId="0" applyFont="1" applyBorder="1" applyAlignment="1">
      <alignment horizontal="right" vertical="top"/>
    </xf>
    <xf numFmtId="0" fontId="22" fillId="0" borderId="24" xfId="0" applyFont="1" applyBorder="1" applyAlignment="1">
      <alignment wrapText="1"/>
    </xf>
    <xf numFmtId="0" fontId="22" fillId="0" borderId="24" xfId="0" applyFont="1" applyBorder="1" applyAlignment="1">
      <alignment horizontal="center"/>
    </xf>
    <xf numFmtId="4" fontId="22" fillId="0" borderId="24" xfId="0" applyNumberFormat="1" applyFont="1" applyBorder="1"/>
    <xf numFmtId="0" fontId="22" fillId="0" borderId="21" xfId="0" applyFont="1" applyBorder="1" applyAlignment="1">
      <alignment vertical="top"/>
    </xf>
    <xf numFmtId="0" fontId="22" fillId="0" borderId="23" xfId="0" applyFont="1" applyBorder="1" applyAlignment="1">
      <alignment vertical="top"/>
    </xf>
    <xf numFmtId="0" fontId="22" fillId="0" borderId="11" xfId="0" applyFont="1" applyFill="1" applyBorder="1" applyAlignment="1">
      <alignment vertical="top"/>
    </xf>
    <xf numFmtId="0" fontId="22" fillId="0" borderId="10" xfId="0" applyFont="1" applyFill="1" applyBorder="1" applyAlignment="1">
      <alignment vertical="top" wrapText="1"/>
    </xf>
    <xf numFmtId="164" fontId="22" fillId="0" borderId="10" xfId="0" applyNumberFormat="1" applyFont="1" applyFill="1" applyBorder="1" applyAlignment="1" applyProtection="1">
      <alignment horizontal="center"/>
      <protection hidden="1"/>
    </xf>
    <xf numFmtId="0" fontId="34" fillId="0" borderId="19" xfId="0" applyFont="1" applyBorder="1" applyAlignment="1">
      <alignment horizontal="right" vertical="top"/>
    </xf>
    <xf numFmtId="4" fontId="22" fillId="0" borderId="20" xfId="0" applyNumberFormat="1" applyFont="1" applyBorder="1" applyAlignment="1">
      <alignment wrapText="1"/>
    </xf>
    <xf numFmtId="0" fontId="34" fillId="0" borderId="21" xfId="0" applyFont="1" applyBorder="1" applyAlignment="1">
      <alignment horizontal="right" vertical="top"/>
    </xf>
    <xf numFmtId="4" fontId="22" fillId="0" borderId="22" xfId="0" applyNumberFormat="1" applyFont="1" applyBorder="1" applyAlignment="1">
      <alignment wrapText="1"/>
    </xf>
    <xf numFmtId="0" fontId="22" fillId="0" borderId="22" xfId="0" applyFont="1" applyFill="1" applyBorder="1" applyAlignment="1">
      <alignment horizontal="left" vertical="top" wrapText="1"/>
    </xf>
    <xf numFmtId="0" fontId="22" fillId="0" borderId="24" xfId="0" applyFont="1" applyFill="1" applyBorder="1" applyAlignment="1">
      <alignment horizontal="left" vertical="top" wrapText="1"/>
    </xf>
    <xf numFmtId="4" fontId="33" fillId="0" borderId="13" xfId="0" applyNumberFormat="1" applyFont="1" applyBorder="1" applyAlignment="1">
      <alignment wrapText="1"/>
    </xf>
    <xf numFmtId="4" fontId="22" fillId="0" borderId="22" xfId="0" applyNumberFormat="1" applyFont="1" applyFill="1" applyBorder="1"/>
    <xf numFmtId="4" fontId="22" fillId="0" borderId="24" xfId="0" applyNumberFormat="1" applyFont="1" applyFill="1" applyBorder="1"/>
    <xf numFmtId="0" fontId="22" fillId="0" borderId="0" xfId="0" applyFont="1" applyBorder="1" applyAlignment="1">
      <alignment vertical="top" wrapText="1"/>
    </xf>
    <xf numFmtId="0" fontId="22" fillId="0" borderId="22" xfId="0" applyFont="1" applyBorder="1" applyAlignment="1">
      <alignment vertical="top" wrapText="1"/>
    </xf>
    <xf numFmtId="0" fontId="22" fillId="0" borderId="10" xfId="0" applyFont="1" applyFill="1" applyBorder="1" applyAlignment="1">
      <alignment wrapText="1"/>
    </xf>
    <xf numFmtId="0" fontId="26" fillId="0" borderId="10" xfId="0" applyFont="1" applyFill="1" applyBorder="1" applyAlignment="1">
      <alignment horizontal="left" wrapText="1"/>
    </xf>
    <xf numFmtId="0" fontId="22" fillId="0" borderId="18" xfId="0" applyFont="1" applyFill="1" applyBorder="1" applyAlignment="1">
      <alignment horizontal="left" vertical="top" wrapText="1"/>
    </xf>
    <xf numFmtId="164" fontId="26" fillId="0" borderId="10" xfId="0" applyNumberFormat="1" applyFont="1" applyFill="1" applyBorder="1" applyAlignment="1" applyProtection="1">
      <alignment horizontal="center"/>
      <protection hidden="1"/>
    </xf>
    <xf numFmtId="0" fontId="22" fillId="0" borderId="13" xfId="0" applyFont="1" applyFill="1" applyBorder="1" applyAlignment="1">
      <alignment horizontal="right" vertical="top"/>
    </xf>
    <xf numFmtId="164" fontId="26" fillId="0" borderId="10" xfId="0" applyNumberFormat="1" applyFont="1" applyFill="1" applyBorder="1" applyAlignment="1" applyProtection="1">
      <protection hidden="1"/>
    </xf>
    <xf numFmtId="0" fontId="22" fillId="0" borderId="18" xfId="0" applyFont="1" applyFill="1" applyBorder="1" applyAlignment="1">
      <alignment wrapText="1"/>
    </xf>
    <xf numFmtId="0" fontId="22" fillId="0" borderId="18" xfId="37" applyNumberFormat="1" applyFont="1" applyFill="1" applyBorder="1" applyAlignment="1">
      <alignment horizontal="left" vertical="top" wrapText="1"/>
    </xf>
    <xf numFmtId="0" fontId="22" fillId="0" borderId="20" xfId="0" applyFont="1" applyFill="1" applyBorder="1" applyAlignment="1">
      <alignment horizontal="left" vertical="top" wrapText="1"/>
    </xf>
    <xf numFmtId="2" fontId="22" fillId="0" borderId="20" xfId="0" applyNumberFormat="1" applyFont="1" applyFill="1" applyBorder="1" applyAlignment="1">
      <alignment horizontal="right"/>
    </xf>
    <xf numFmtId="4" fontId="45" fillId="0" borderId="0" xfId="0" applyNumberFormat="1" applyFont="1"/>
    <xf numFmtId="0" fontId="22" fillId="0" borderId="0" xfId="0" applyFont="1" applyAlignment="1">
      <alignment wrapText="1"/>
    </xf>
    <xf numFmtId="4" fontId="22" fillId="0" borderId="0" xfId="0" applyNumberFormat="1" applyFont="1" applyBorder="1"/>
    <xf numFmtId="0" fontId="22" fillId="0" borderId="14" xfId="0" applyFont="1" applyBorder="1" applyAlignment="1">
      <alignment horizontal="right" vertical="top"/>
    </xf>
    <xf numFmtId="0" fontId="22" fillId="0" borderId="24" xfId="0" applyFont="1" applyBorder="1" applyAlignment="1">
      <alignment vertical="top" wrapText="1"/>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164" fontId="22" fillId="0" borderId="20" xfId="0" applyNumberFormat="1" applyFont="1" applyFill="1" applyBorder="1" applyAlignment="1" applyProtection="1">
      <protection hidden="1"/>
    </xf>
    <xf numFmtId="0" fontId="36" fillId="0" borderId="0" xfId="0" applyFont="1"/>
    <xf numFmtId="0" fontId="26" fillId="0" borderId="0" xfId="0" applyFont="1"/>
    <xf numFmtId="0" fontId="26" fillId="0" borderId="25" xfId="0" applyFont="1" applyFill="1" applyBorder="1" applyAlignment="1">
      <alignment horizontal="right" vertical="top"/>
    </xf>
    <xf numFmtId="0" fontId="36" fillId="0" borderId="26" xfId="0" applyFont="1" applyFill="1" applyBorder="1" applyAlignment="1">
      <alignment horizontal="right" vertical="top"/>
    </xf>
    <xf numFmtId="0" fontId="36" fillId="0" borderId="27" xfId="0" applyFont="1" applyFill="1" applyBorder="1" applyAlignment="1">
      <alignment horizontal="right" vertical="top"/>
    </xf>
    <xf numFmtId="0" fontId="21" fillId="0" borderId="25" xfId="0" applyFont="1" applyFill="1" applyBorder="1" applyAlignment="1">
      <alignment horizontal="right" vertical="top"/>
    </xf>
    <xf numFmtId="0" fontId="21" fillId="0" borderId="25" xfId="0" applyFont="1" applyBorder="1"/>
    <xf numFmtId="0" fontId="36" fillId="0" borderId="0" xfId="0" applyFont="1" applyAlignment="1">
      <alignment horizontal="left" vertical="top"/>
    </xf>
    <xf numFmtId="0" fontId="36" fillId="0" borderId="0" xfId="0" applyFont="1" applyFill="1" applyAlignment="1">
      <alignment horizontal="center" wrapText="1"/>
    </xf>
    <xf numFmtId="4" fontId="36" fillId="0" borderId="0" xfId="0" applyNumberFormat="1" applyFont="1" applyFill="1"/>
    <xf numFmtId="4" fontId="36" fillId="0" borderId="0" xfId="0" applyNumberFormat="1" applyFont="1" applyFill="1" applyProtection="1">
      <protection locked="0"/>
    </xf>
    <xf numFmtId="0" fontId="37" fillId="0" borderId="0" xfId="0" applyFont="1"/>
    <xf numFmtId="4" fontId="37" fillId="0" borderId="0" xfId="0" applyNumberFormat="1" applyFont="1" applyFill="1" applyProtection="1">
      <protection locked="0"/>
    </xf>
    <xf numFmtId="4" fontId="21" fillId="0" borderId="0" xfId="0" applyNumberFormat="1" applyFont="1" applyFill="1" applyProtection="1">
      <protection locked="0"/>
    </xf>
    <xf numFmtId="0" fontId="38" fillId="0" borderId="0" xfId="0" applyFont="1"/>
    <xf numFmtId="0" fontId="31" fillId="0" borderId="0" xfId="0" applyFont="1" applyAlignment="1">
      <alignment horizontal="center"/>
    </xf>
    <xf numFmtId="0" fontId="31" fillId="0" borderId="0" xfId="0" applyFont="1" applyAlignment="1"/>
    <xf numFmtId="0" fontId="26" fillId="0" borderId="0" xfId="0" applyFont="1" applyAlignment="1">
      <alignment vertical="center"/>
    </xf>
    <xf numFmtId="4" fontId="26" fillId="0" borderId="0" xfId="0" applyNumberFormat="1" applyFont="1" applyFill="1" applyAlignment="1" applyProtection="1">
      <alignment vertical="center"/>
      <protection locked="0"/>
    </xf>
    <xf numFmtId="4" fontId="26" fillId="0" borderId="0" xfId="0" applyNumberFormat="1" applyFont="1" applyFill="1" applyAlignment="1" applyProtection="1">
      <alignment horizontal="left" vertical="center"/>
      <protection locked="0"/>
    </xf>
    <xf numFmtId="0" fontId="36" fillId="0" borderId="0" xfId="0" applyFont="1" applyAlignment="1">
      <alignment vertical="center"/>
    </xf>
    <xf numFmtId="4" fontId="37" fillId="0" borderId="0" xfId="0" applyNumberFormat="1" applyFont="1" applyFill="1" applyAlignment="1" applyProtection="1">
      <alignment vertical="center"/>
      <protection locked="0"/>
    </xf>
    <xf numFmtId="0" fontId="22" fillId="0" borderId="0" xfId="0" applyFont="1" applyAlignment="1">
      <alignment horizontal="left" vertical="center" wrapText="1"/>
    </xf>
    <xf numFmtId="0" fontId="22" fillId="0" borderId="0" xfId="0" applyFont="1" applyAlignment="1">
      <alignment vertical="center" wrapText="1"/>
    </xf>
    <xf numFmtId="0" fontId="36" fillId="0" borderId="28" xfId="0" applyFont="1" applyFill="1" applyBorder="1" applyAlignment="1">
      <alignment vertical="center" wrapText="1"/>
    </xf>
    <xf numFmtId="4" fontId="45" fillId="0" borderId="29" xfId="0" applyNumberFormat="1" applyFont="1" applyFill="1" applyBorder="1" applyAlignment="1">
      <alignment horizontal="right"/>
    </xf>
    <xf numFmtId="4" fontId="22" fillId="24" borderId="30" xfId="0" applyNumberFormat="1" applyFont="1" applyFill="1" applyBorder="1" applyAlignment="1">
      <alignment horizontal="right" vertical="center"/>
    </xf>
    <xf numFmtId="0" fontId="45" fillId="0" borderId="0" xfId="0" applyFont="1"/>
    <xf numFmtId="0" fontId="46" fillId="0" borderId="0" xfId="0" applyFont="1"/>
    <xf numFmtId="0" fontId="22" fillId="0" borderId="31" xfId="0" applyFont="1" applyFill="1" applyBorder="1" applyAlignment="1">
      <alignment horizontal="right" vertical="top"/>
    </xf>
    <xf numFmtId="0" fontId="22" fillId="0" borderId="32" xfId="0" applyFont="1" applyFill="1" applyBorder="1" applyAlignment="1">
      <alignment wrapText="1"/>
    </xf>
    <xf numFmtId="0" fontId="22" fillId="0" borderId="33" xfId="0" applyFont="1" applyFill="1" applyBorder="1" applyAlignment="1">
      <alignment horizontal="right" vertical="top"/>
    </xf>
    <xf numFmtId="0" fontId="22" fillId="0" borderId="34" xfId="0" applyFont="1" applyFill="1" applyBorder="1" applyAlignment="1">
      <alignment wrapText="1"/>
    </xf>
    <xf numFmtId="0" fontId="22" fillId="0" borderId="35" xfId="0" applyFont="1" applyFill="1" applyBorder="1" applyAlignment="1">
      <alignment wrapText="1"/>
    </xf>
    <xf numFmtId="0" fontId="22" fillId="0" borderId="31" xfId="0" applyFont="1" applyBorder="1" applyAlignment="1">
      <alignment horizontal="right" vertical="top"/>
    </xf>
    <xf numFmtId="0" fontId="22" fillId="0" borderId="32" xfId="0" applyFont="1" applyBorder="1" applyAlignment="1">
      <alignment wrapText="1"/>
    </xf>
    <xf numFmtId="0" fontId="22" fillId="0" borderId="33" xfId="0" applyFont="1" applyBorder="1" applyAlignment="1">
      <alignment horizontal="right" vertical="top"/>
    </xf>
    <xf numFmtId="0" fontId="22" fillId="0" borderId="34" xfId="0" applyFont="1" applyBorder="1" applyAlignment="1">
      <alignment wrapText="1"/>
    </xf>
    <xf numFmtId="0" fontId="22" fillId="0" borderId="35" xfId="0" applyFont="1" applyBorder="1" applyAlignment="1">
      <alignment wrapText="1"/>
    </xf>
    <xf numFmtId="0" fontId="21" fillId="0" borderId="36" xfId="0" applyFont="1" applyBorder="1" applyAlignment="1">
      <alignment vertical="center"/>
    </xf>
    <xf numFmtId="0" fontId="36" fillId="0" borderId="37" xfId="0" applyFont="1" applyFill="1" applyBorder="1" applyAlignment="1">
      <alignment vertical="center" wrapText="1"/>
    </xf>
    <xf numFmtId="0" fontId="26" fillId="0" borderId="36" xfId="0" applyFont="1" applyFill="1" applyBorder="1" applyAlignment="1">
      <alignment vertical="center" wrapText="1"/>
    </xf>
    <xf numFmtId="0" fontId="21" fillId="0" borderId="36" xfId="0" applyFont="1" applyFill="1" applyBorder="1" applyAlignment="1">
      <alignment vertical="center" wrapText="1"/>
    </xf>
    <xf numFmtId="0" fontId="22" fillId="0" borderId="24" xfId="0" applyFont="1" applyBorder="1" applyAlignment="1">
      <alignment horizontal="right" wrapText="1"/>
    </xf>
    <xf numFmtId="4" fontId="22" fillId="0" borderId="10" xfId="0" applyNumberFormat="1" applyFont="1" applyFill="1" applyBorder="1"/>
    <xf numFmtId="4" fontId="22" fillId="0" borderId="20" xfId="0" applyNumberFormat="1" applyFont="1" applyFill="1" applyBorder="1"/>
    <xf numFmtId="0" fontId="33" fillId="0" borderId="13" xfId="0" applyFont="1" applyBorder="1" applyAlignment="1">
      <alignment vertical="top" wrapText="1"/>
    </xf>
    <xf numFmtId="4" fontId="33" fillId="0" borderId="13" xfId="0" applyNumberFormat="1" applyFont="1" applyFill="1" applyBorder="1" applyAlignment="1">
      <alignment wrapText="1"/>
    </xf>
    <xf numFmtId="4" fontId="33" fillId="0" borderId="38" xfId="0" applyNumberFormat="1" applyFont="1" applyBorder="1" applyAlignment="1">
      <alignment wrapText="1"/>
    </xf>
    <xf numFmtId="0" fontId="47" fillId="0" borderId="0" xfId="0" applyFont="1" applyFill="1" applyBorder="1" applyAlignment="1">
      <alignment wrapText="1"/>
    </xf>
    <xf numFmtId="4" fontId="22" fillId="0" borderId="20" xfId="0" applyNumberFormat="1" applyFont="1" applyFill="1" applyBorder="1" applyAlignment="1">
      <alignment horizontal="right" vertical="center"/>
    </xf>
    <xf numFmtId="4" fontId="22" fillId="0" borderId="0" xfId="0" applyNumberFormat="1" applyFont="1" applyFill="1" applyBorder="1"/>
    <xf numFmtId="165" fontId="22" fillId="0" borderId="20" xfId="0" applyNumberFormat="1" applyFont="1" applyFill="1" applyBorder="1" applyAlignment="1">
      <alignment wrapText="1"/>
    </xf>
    <xf numFmtId="165" fontId="22" fillId="0" borderId="0" xfId="0" applyNumberFormat="1" applyFont="1" applyFill="1" applyBorder="1" applyAlignment="1">
      <alignment wrapText="1"/>
    </xf>
    <xf numFmtId="4" fontId="44" fillId="0" borderId="0" xfId="0" applyNumberFormat="1" applyFont="1" applyFill="1"/>
    <xf numFmtId="0" fontId="23"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2" fontId="22" fillId="0" borderId="10" xfId="0" applyNumberFormat="1" applyFont="1" applyFill="1" applyBorder="1" applyAlignment="1">
      <alignment horizontal="center"/>
    </xf>
    <xf numFmtId="0" fontId="22" fillId="0" borderId="10" xfId="0" applyFont="1" applyFill="1" applyBorder="1" applyAlignment="1">
      <alignment horizontal="center" wrapText="1"/>
    </xf>
    <xf numFmtId="0" fontId="22" fillId="0" borderId="39" xfId="0" applyFont="1" applyBorder="1" applyAlignment="1">
      <alignment horizontal="right"/>
    </xf>
    <xf numFmtId="164" fontId="22" fillId="0" borderId="10" xfId="0" applyNumberFormat="1" applyFont="1" applyFill="1" applyBorder="1" applyAlignment="1" applyProtection="1">
      <protection hidden="1"/>
    </xf>
    <xf numFmtId="0" fontId="22" fillId="0" borderId="10" xfId="0" applyFont="1" applyFill="1" applyBorder="1" applyAlignment="1"/>
    <xf numFmtId="0" fontId="23" fillId="0" borderId="10" xfId="0" applyFont="1" applyFill="1" applyBorder="1" applyAlignment="1"/>
    <xf numFmtId="0" fontId="22" fillId="0" borderId="10" xfId="0" applyFont="1" applyFill="1" applyBorder="1" applyAlignment="1">
      <alignment horizontal="center" vertical="top" wrapText="1"/>
    </xf>
    <xf numFmtId="0" fontId="22" fillId="0" borderId="0" xfId="0" applyFont="1" applyFill="1" applyAlignment="1">
      <alignment horizontal="center" vertical="top" wrapText="1"/>
    </xf>
    <xf numFmtId="0" fontId="23" fillId="0" borderId="0" xfId="0" applyFont="1" applyFill="1" applyBorder="1" applyAlignment="1">
      <alignment horizontal="center" vertical="center" wrapText="1"/>
    </xf>
    <xf numFmtId="0" fontId="22" fillId="0" borderId="40" xfId="0" applyFont="1" applyBorder="1" applyAlignment="1">
      <alignment horizontal="right" vertical="top"/>
    </xf>
    <xf numFmtId="0" fontId="41" fillId="0" borderId="0" xfId="0" applyFont="1" applyFill="1" applyBorder="1"/>
    <xf numFmtId="0" fontId="26" fillId="0" borderId="10" xfId="0" applyNumberFormat="1" applyFont="1" applyFill="1" applyBorder="1" applyAlignment="1">
      <alignment vertical="top" wrapText="1"/>
    </xf>
    <xf numFmtId="0" fontId="34" fillId="0" borderId="20" xfId="0" applyFont="1" applyFill="1" applyBorder="1" applyAlignment="1">
      <alignment vertical="top" wrapText="1"/>
    </xf>
    <xf numFmtId="0" fontId="34" fillId="0" borderId="22" xfId="0" applyFont="1" applyFill="1" applyBorder="1" applyAlignment="1">
      <alignment vertical="top" wrapText="1"/>
    </xf>
    <xf numFmtId="2" fontId="22" fillId="0" borderId="10" xfId="0" applyNumberFormat="1" applyFont="1" applyFill="1" applyBorder="1" applyAlignment="1">
      <alignment horizontal="right"/>
    </xf>
    <xf numFmtId="0" fontId="34" fillId="0" borderId="23" xfId="0" applyFont="1" applyBorder="1" applyAlignment="1">
      <alignment horizontal="right" vertical="top"/>
    </xf>
    <xf numFmtId="0" fontId="34" fillId="0" borderId="24" xfId="0" applyFont="1" applyFill="1" applyBorder="1" applyAlignment="1">
      <alignment vertical="top" wrapText="1"/>
    </xf>
    <xf numFmtId="4" fontId="22" fillId="0" borderId="24" xfId="0" applyNumberFormat="1" applyFont="1" applyBorder="1" applyAlignment="1">
      <alignment wrapText="1"/>
    </xf>
    <xf numFmtId="0" fontId="48" fillId="0" borderId="0" xfId="0" applyFont="1" applyAlignment="1">
      <alignment vertical="center"/>
    </xf>
    <xf numFmtId="4" fontId="22" fillId="0" borderId="22" xfId="0" applyNumberFormat="1" applyFont="1" applyFill="1" applyBorder="1" applyAlignment="1">
      <alignment horizontal="right"/>
    </xf>
    <xf numFmtId="0" fontId="0" fillId="0" borderId="21" xfId="0" applyBorder="1" applyAlignment="1">
      <alignment horizontal="right" vertical="top"/>
    </xf>
    <xf numFmtId="0" fontId="22" fillId="0" borderId="22" xfId="0" applyFont="1" applyFill="1" applyBorder="1" applyAlignment="1">
      <alignment horizontal="right"/>
    </xf>
    <xf numFmtId="0" fontId="22" fillId="0" borderId="20" xfId="0" applyFont="1" applyBorder="1" applyAlignment="1">
      <alignment wrapText="1"/>
    </xf>
    <xf numFmtId="4" fontId="22" fillId="0" borderId="20" xfId="0" applyNumberFormat="1" applyFont="1" applyFill="1" applyBorder="1" applyAlignment="1">
      <alignment wrapText="1"/>
    </xf>
    <xf numFmtId="4" fontId="22" fillId="0" borderId="41" xfId="0" applyNumberFormat="1" applyFont="1" applyFill="1" applyBorder="1" applyAlignment="1">
      <alignment wrapText="1"/>
    </xf>
    <xf numFmtId="2" fontId="22" fillId="0" borderId="0" xfId="0" applyNumberFormat="1" applyFont="1" applyFill="1" applyBorder="1" applyAlignment="1">
      <alignment vertical="top" wrapText="1"/>
    </xf>
    <xf numFmtId="0" fontId="22" fillId="0" borderId="0" xfId="0" applyFont="1" applyFill="1" applyBorder="1" applyAlignment="1">
      <alignment horizontal="center" vertical="top"/>
    </xf>
    <xf numFmtId="164" fontId="22" fillId="0" borderId="0" xfId="0" applyNumberFormat="1" applyFont="1" applyFill="1" applyBorder="1" applyAlignment="1" applyProtection="1">
      <alignment horizontal="center" vertical="top"/>
      <protection hidden="1"/>
    </xf>
    <xf numFmtId="0" fontId="41" fillId="0" borderId="0" xfId="0" applyFont="1" applyFill="1"/>
    <xf numFmtId="2" fontId="22" fillId="0" borderId="22" xfId="0" applyNumberFormat="1" applyFont="1" applyFill="1" applyBorder="1"/>
    <xf numFmtId="0" fontId="40" fillId="0" borderId="0" xfId="0" applyFont="1" applyFill="1" applyBorder="1"/>
    <xf numFmtId="0" fontId="22" fillId="0" borderId="10" xfId="0" applyFont="1" applyFill="1" applyBorder="1" applyAlignment="1">
      <alignment horizontal="right" vertical="top"/>
    </xf>
    <xf numFmtId="2" fontId="22" fillId="0" borderId="0" xfId="0" applyNumberFormat="1" applyFont="1" applyFill="1"/>
    <xf numFmtId="0" fontId="23" fillId="0" borderId="0" xfId="0" applyFont="1" applyFill="1" applyBorder="1"/>
    <xf numFmtId="0" fontId="40" fillId="0" borderId="2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6" xfId="0" applyFont="1" applyFill="1" applyBorder="1" applyAlignment="1">
      <alignment horizontal="left" vertical="top" wrapText="1"/>
    </xf>
    <xf numFmtId="4" fontId="22" fillId="0" borderId="0" xfId="0" applyNumberFormat="1" applyFont="1"/>
    <xf numFmtId="0" fontId="22" fillId="0" borderId="15" xfId="0" applyFont="1" applyBorder="1" applyAlignment="1">
      <alignment horizontal="right" vertical="top"/>
    </xf>
    <xf numFmtId="164" fontId="22" fillId="0" borderId="24" xfId="0" applyNumberFormat="1" applyFont="1" applyFill="1" applyBorder="1" applyAlignment="1" applyProtection="1">
      <alignment horizontal="right"/>
      <protection hidden="1"/>
    </xf>
    <xf numFmtId="164" fontId="40" fillId="0" borderId="24" xfId="0" applyNumberFormat="1" applyFont="1" applyFill="1" applyBorder="1" applyAlignment="1" applyProtection="1">
      <alignment horizontal="right"/>
      <protection hidden="1"/>
    </xf>
    <xf numFmtId="4" fontId="22" fillId="0" borderId="22" xfId="0" applyNumberFormat="1" applyFont="1" applyFill="1" applyBorder="1" applyAlignment="1">
      <alignment horizontal="right" vertical="center"/>
    </xf>
    <xf numFmtId="4" fontId="22" fillId="0" borderId="42" xfId="0" applyNumberFormat="1" applyFont="1" applyFill="1" applyBorder="1"/>
    <xf numFmtId="4" fontId="22" fillId="0" borderId="43" xfId="0" applyNumberFormat="1" applyFont="1" applyFill="1" applyBorder="1" applyAlignment="1">
      <alignment horizontal="right"/>
    </xf>
    <xf numFmtId="4" fontId="22" fillId="0" borderId="44" xfId="0" applyNumberFormat="1" applyFont="1" applyFill="1" applyBorder="1" applyAlignment="1">
      <alignment horizontal="right"/>
    </xf>
    <xf numFmtId="0" fontId="22" fillId="0" borderId="20" xfId="0" applyFont="1" applyBorder="1" applyAlignment="1">
      <alignment horizontal="center" wrapText="1"/>
    </xf>
    <xf numFmtId="4" fontId="22" fillId="0" borderId="41" xfId="0" applyNumberFormat="1" applyFont="1" applyBorder="1" applyAlignment="1">
      <alignment wrapText="1"/>
    </xf>
    <xf numFmtId="0" fontId="22" fillId="0" borderId="22" xfId="0" applyFont="1" applyBorder="1" applyAlignment="1">
      <alignment horizontal="center" wrapText="1"/>
    </xf>
    <xf numFmtId="4" fontId="22" fillId="0" borderId="44" xfId="0" applyNumberFormat="1" applyFont="1" applyBorder="1" applyAlignment="1">
      <alignment wrapText="1"/>
    </xf>
    <xf numFmtId="0" fontId="22" fillId="0" borderId="24" xfId="0" applyFont="1" applyBorder="1" applyAlignment="1">
      <alignment horizontal="center" wrapText="1"/>
    </xf>
    <xf numFmtId="4" fontId="22" fillId="0" borderId="22" xfId="0" applyNumberFormat="1" applyFont="1" applyFill="1" applyBorder="1" applyAlignment="1">
      <alignment wrapText="1"/>
    </xf>
    <xf numFmtId="4" fontId="22" fillId="0" borderId="44" xfId="0" applyNumberFormat="1" applyFont="1" applyFill="1" applyBorder="1" applyAlignment="1">
      <alignment wrapText="1"/>
    </xf>
    <xf numFmtId="4" fontId="22" fillId="0" borderId="42" xfId="0" applyNumberFormat="1" applyFont="1" applyFill="1" applyBorder="1" applyAlignment="1">
      <alignment wrapText="1"/>
    </xf>
    <xf numFmtId="4" fontId="22" fillId="0" borderId="41" xfId="0" applyNumberFormat="1" applyFont="1" applyFill="1" applyBorder="1" applyAlignment="1">
      <alignment horizontal="right"/>
    </xf>
    <xf numFmtId="4" fontId="22" fillId="0" borderId="42" xfId="0" applyNumberFormat="1" applyFont="1" applyFill="1" applyBorder="1" applyAlignment="1">
      <alignment horizontal="right"/>
    </xf>
    <xf numFmtId="4" fontId="22" fillId="0" borderId="29" xfId="0" applyNumberFormat="1" applyFont="1" applyFill="1" applyBorder="1" applyAlignment="1">
      <alignment horizontal="right"/>
    </xf>
    <xf numFmtId="4" fontId="26" fillId="0" borderId="10" xfId="0" applyNumberFormat="1" applyFont="1" applyFill="1" applyBorder="1" applyAlignment="1">
      <alignment horizontal="left"/>
    </xf>
    <xf numFmtId="4" fontId="26" fillId="0" borderId="30" xfId="0" applyNumberFormat="1" applyFont="1" applyFill="1" applyBorder="1" applyAlignment="1">
      <alignment horizontal="right"/>
    </xf>
    <xf numFmtId="2" fontId="22" fillId="0" borderId="18" xfId="0" applyNumberFormat="1" applyFont="1" applyFill="1" applyBorder="1"/>
    <xf numFmtId="4" fontId="22" fillId="0" borderId="24" xfId="0" applyNumberFormat="1" applyFont="1" applyFill="1" applyBorder="1" applyAlignment="1">
      <alignment wrapText="1"/>
    </xf>
    <xf numFmtId="0" fontId="22" fillId="0" borderId="18" xfId="0" applyFont="1" applyFill="1" applyBorder="1" applyAlignment="1">
      <alignment horizontal="right" vertical="top"/>
    </xf>
    <xf numFmtId="0" fontId="22" fillId="0" borderId="18" xfId="0" applyFont="1" applyBorder="1" applyAlignment="1">
      <alignment vertical="top" wrapText="1"/>
    </xf>
    <xf numFmtId="0" fontId="22" fillId="0" borderId="45" xfId="0" applyFont="1" applyFill="1" applyBorder="1" applyAlignment="1">
      <alignment horizontal="center"/>
    </xf>
    <xf numFmtId="164" fontId="22" fillId="0" borderId="18" xfId="0" applyNumberFormat="1" applyFont="1" applyFill="1" applyBorder="1" applyAlignment="1" applyProtection="1">
      <protection hidden="1"/>
    </xf>
    <xf numFmtId="0" fontId="44" fillId="0" borderId="18" xfId="0" applyFont="1" applyFill="1" applyBorder="1" applyAlignment="1">
      <alignment vertical="top" wrapText="1"/>
    </xf>
    <xf numFmtId="0" fontId="22" fillId="0" borderId="20" xfId="0" quotePrefix="1" applyFont="1" applyFill="1" applyBorder="1" applyAlignment="1">
      <alignment vertical="top" wrapText="1"/>
    </xf>
    <xf numFmtId="2" fontId="22" fillId="0" borderId="24" xfId="0" applyNumberFormat="1" applyFont="1" applyFill="1" applyBorder="1"/>
    <xf numFmtId="0" fontId="33" fillId="0" borderId="12" xfId="0" applyFont="1" applyBorder="1" applyAlignment="1">
      <alignment horizontal="right" vertical="top"/>
    </xf>
    <xf numFmtId="0" fontId="33" fillId="0" borderId="13" xfId="0" applyFont="1" applyBorder="1" applyAlignment="1">
      <alignment wrapText="1"/>
    </xf>
    <xf numFmtId="0" fontId="49" fillId="0" borderId="13" xfId="0" applyFont="1" applyFill="1" applyBorder="1" applyAlignment="1">
      <alignment horizontal="center" vertical="center"/>
    </xf>
    <xf numFmtId="164" fontId="22" fillId="0" borderId="24" xfId="0" applyNumberFormat="1" applyFont="1" applyFill="1" applyBorder="1" applyAlignment="1" applyProtection="1">
      <protection hidden="1"/>
    </xf>
    <xf numFmtId="0" fontId="22" fillId="0" borderId="16" xfId="0" applyFont="1" applyFill="1" applyBorder="1" applyAlignment="1">
      <alignment horizontal="right" vertical="top"/>
    </xf>
    <xf numFmtId="164" fontId="22" fillId="0" borderId="16" xfId="0" applyNumberFormat="1" applyFont="1" applyFill="1" applyBorder="1" applyAlignment="1" applyProtection="1">
      <protection hidden="1"/>
    </xf>
    <xf numFmtId="4" fontId="23" fillId="0" borderId="30" xfId="0" applyNumberFormat="1" applyFont="1" applyFill="1" applyBorder="1" applyAlignment="1">
      <alignment horizontal="center" vertical="center"/>
    </xf>
    <xf numFmtId="4" fontId="23" fillId="0" borderId="38" xfId="0" applyNumberFormat="1" applyFont="1" applyFill="1" applyBorder="1" applyAlignment="1">
      <alignment horizontal="center" vertical="center"/>
    </xf>
    <xf numFmtId="4" fontId="22" fillId="0" borderId="46" xfId="0" applyNumberFormat="1" applyFont="1" applyFill="1" applyBorder="1" applyAlignment="1">
      <alignment horizontal="right"/>
    </xf>
    <xf numFmtId="4" fontId="22" fillId="0" borderId="0" xfId="0" applyNumberFormat="1" applyFont="1" applyFill="1" applyBorder="1" applyAlignment="1" applyProtection="1">
      <alignment horizontal="center"/>
      <protection hidden="1"/>
    </xf>
    <xf numFmtId="4" fontId="26" fillId="0" borderId="30" xfId="0" applyNumberFormat="1" applyFont="1" applyFill="1" applyBorder="1" applyAlignment="1" applyProtection="1">
      <protection hidden="1"/>
    </xf>
    <xf numFmtId="2" fontId="22" fillId="0" borderId="24" xfId="0" applyNumberFormat="1" applyFont="1" applyFill="1" applyBorder="1" applyAlignment="1">
      <alignment horizontal="right"/>
    </xf>
    <xf numFmtId="4" fontId="22" fillId="0" borderId="30" xfId="0" applyNumberFormat="1" applyFont="1" applyFill="1" applyBorder="1" applyAlignment="1">
      <alignment horizontal="right"/>
    </xf>
    <xf numFmtId="2" fontId="22" fillId="0" borderId="18" xfId="0" applyNumberFormat="1" applyFont="1" applyFill="1" applyBorder="1" applyAlignment="1">
      <alignment horizontal="right"/>
    </xf>
    <xf numFmtId="0" fontId="22" fillId="0" borderId="18" xfId="0" applyFont="1" applyFill="1" applyBorder="1" applyAlignment="1">
      <alignment horizontal="left" vertical="center" wrapText="1"/>
    </xf>
    <xf numFmtId="4" fontId="22" fillId="0" borderId="10" xfId="0" applyNumberFormat="1" applyFont="1" applyFill="1" applyBorder="1" applyAlignment="1">
      <alignment horizontal="left" vertical="top" wrapText="1"/>
    </xf>
    <xf numFmtId="4" fontId="22" fillId="0" borderId="30" xfId="0" applyNumberFormat="1" applyFont="1" applyFill="1" applyBorder="1" applyAlignment="1">
      <alignment horizontal="left" vertical="top" wrapText="1"/>
    </xf>
    <xf numFmtId="4" fontId="22" fillId="0" borderId="0" xfId="0" applyNumberFormat="1" applyFont="1" applyFill="1" applyAlignment="1">
      <alignment horizontal="left" vertical="top" wrapText="1"/>
    </xf>
    <xf numFmtId="4" fontId="23" fillId="0" borderId="10" xfId="0" applyNumberFormat="1" applyFont="1" applyFill="1" applyBorder="1" applyAlignment="1">
      <alignment horizontal="left"/>
    </xf>
    <xf numFmtId="4" fontId="23" fillId="0" borderId="30" xfId="0" applyNumberFormat="1" applyFont="1" applyFill="1" applyBorder="1" applyAlignment="1">
      <alignment horizontal="left"/>
    </xf>
    <xf numFmtId="4" fontId="23" fillId="0" borderId="18" xfId="0" applyNumberFormat="1" applyFont="1" applyFill="1" applyBorder="1" applyAlignment="1">
      <alignment horizontal="center" vertical="center"/>
    </xf>
    <xf numFmtId="4" fontId="23" fillId="0" borderId="43" xfId="0" applyNumberFormat="1" applyFont="1" applyFill="1" applyBorder="1" applyAlignment="1">
      <alignment horizontal="center" vertical="center"/>
    </xf>
    <xf numFmtId="4" fontId="23" fillId="0" borderId="10" xfId="0" applyNumberFormat="1" applyFont="1" applyFill="1" applyBorder="1" applyAlignment="1">
      <alignment horizontal="center" vertical="center"/>
    </xf>
    <xf numFmtId="4" fontId="23" fillId="0" borderId="13" xfId="0" applyNumberFormat="1" applyFont="1" applyFill="1" applyBorder="1" applyAlignment="1">
      <alignment horizontal="center" vertical="center"/>
    </xf>
    <xf numFmtId="4" fontId="22" fillId="0" borderId="10" xfId="0" applyNumberFormat="1" applyFont="1" applyFill="1" applyBorder="1" applyAlignment="1">
      <alignment horizontal="left"/>
    </xf>
    <xf numFmtId="4" fontId="23" fillId="0" borderId="0" xfId="0" applyNumberFormat="1" applyFont="1" applyFill="1" applyBorder="1" applyAlignment="1">
      <alignment horizontal="center" vertical="center"/>
    </xf>
    <xf numFmtId="4" fontId="22" fillId="0" borderId="18" xfId="0" applyNumberFormat="1" applyFont="1" applyFill="1" applyBorder="1" applyAlignment="1">
      <alignment horizontal="right" wrapText="1"/>
    </xf>
    <xf numFmtId="4" fontId="50" fillId="0" borderId="30" xfId="0" applyNumberFormat="1" applyFont="1" applyFill="1" applyBorder="1" applyAlignment="1">
      <alignment horizontal="center" vertical="center"/>
    </xf>
    <xf numFmtId="4" fontId="26" fillId="0" borderId="10" xfId="0" applyNumberFormat="1" applyFont="1" applyFill="1" applyBorder="1" applyAlignment="1" applyProtection="1">
      <protection hidden="1"/>
    </xf>
    <xf numFmtId="4" fontId="22" fillId="0" borderId="13" xfId="0" applyNumberFormat="1" applyFont="1" applyFill="1" applyBorder="1" applyAlignment="1" applyProtection="1">
      <alignment horizontal="center"/>
      <protection hidden="1"/>
    </xf>
    <xf numFmtId="4" fontId="22" fillId="0" borderId="22" xfId="0" applyNumberFormat="1" applyFont="1" applyFill="1" applyBorder="1" applyAlignment="1">
      <alignment horizontal="right" wrapText="1"/>
    </xf>
    <xf numFmtId="4" fontId="22" fillId="0" borderId="44" xfId="0" applyNumberFormat="1" applyFont="1" applyFill="1" applyBorder="1" applyAlignment="1" applyProtection="1">
      <alignment horizontal="right"/>
      <protection hidden="1"/>
    </xf>
    <xf numFmtId="4" fontId="24" fillId="0" borderId="10" xfId="0" applyNumberFormat="1" applyFont="1" applyFill="1" applyBorder="1" applyAlignment="1" applyProtection="1">
      <alignment horizontal="center" wrapText="1"/>
      <protection hidden="1"/>
    </xf>
    <xf numFmtId="4" fontId="45" fillId="0" borderId="30" xfId="0" applyNumberFormat="1" applyFont="1" applyFill="1" applyBorder="1" applyAlignment="1" applyProtection="1">
      <alignment horizontal="center"/>
      <protection hidden="1"/>
    </xf>
    <xf numFmtId="4" fontId="45" fillId="0" borderId="30" xfId="0" applyNumberFormat="1" applyFont="1" applyFill="1" applyBorder="1" applyAlignment="1">
      <alignment horizontal="left" vertical="top" wrapText="1"/>
    </xf>
    <xf numFmtId="4" fontId="45" fillId="0" borderId="0" xfId="0" applyNumberFormat="1" applyFont="1" applyFill="1" applyAlignment="1">
      <alignment horizontal="left" vertical="top" wrapText="1"/>
    </xf>
    <xf numFmtId="4" fontId="50" fillId="0" borderId="30" xfId="0" applyNumberFormat="1" applyFont="1" applyFill="1" applyBorder="1" applyAlignment="1">
      <alignment horizontal="left"/>
    </xf>
    <xf numFmtId="4" fontId="22" fillId="0" borderId="18" xfId="0" applyNumberFormat="1" applyFont="1" applyFill="1" applyBorder="1" applyAlignment="1" applyProtection="1">
      <alignment wrapText="1"/>
      <protection hidden="1"/>
    </xf>
    <xf numFmtId="4" fontId="22" fillId="0" borderId="0" xfId="0" applyNumberFormat="1" applyFont="1" applyBorder="1" applyAlignment="1">
      <alignment wrapText="1"/>
    </xf>
    <xf numFmtId="4" fontId="45" fillId="0" borderId="0" xfId="0" applyNumberFormat="1" applyFont="1" applyFill="1" applyBorder="1"/>
    <xf numFmtId="4" fontId="22" fillId="0" borderId="20" xfId="0" applyNumberFormat="1" applyFont="1" applyFill="1" applyBorder="1" applyAlignment="1" applyProtection="1">
      <alignment wrapText="1"/>
      <protection hidden="1"/>
    </xf>
    <xf numFmtId="4" fontId="45" fillId="0" borderId="41" xfId="0" applyNumberFormat="1" applyFont="1" applyFill="1" applyBorder="1" applyAlignment="1" applyProtection="1">
      <protection hidden="1"/>
    </xf>
    <xf numFmtId="4" fontId="22" fillId="0" borderId="24" xfId="0" applyNumberFormat="1" applyFont="1" applyFill="1" applyBorder="1" applyAlignment="1" applyProtection="1">
      <alignment wrapText="1"/>
      <protection hidden="1"/>
    </xf>
    <xf numFmtId="4" fontId="22" fillId="0" borderId="43" xfId="0" applyNumberFormat="1" applyFont="1" applyFill="1" applyBorder="1" applyAlignment="1" applyProtection="1">
      <protection hidden="1"/>
    </xf>
    <xf numFmtId="4" fontId="50" fillId="0" borderId="38" xfId="0" applyNumberFormat="1" applyFont="1" applyFill="1" applyBorder="1" applyAlignment="1">
      <alignment horizontal="center" vertical="center"/>
    </xf>
    <xf numFmtId="4" fontId="22" fillId="0" borderId="43" xfId="0" applyNumberFormat="1" applyFont="1" applyFill="1" applyBorder="1" applyAlignment="1" applyProtection="1">
      <alignment horizontal="right"/>
      <protection hidden="1"/>
    </xf>
    <xf numFmtId="4" fontId="22" fillId="0" borderId="10" xfId="0" applyNumberFormat="1" applyFont="1" applyFill="1" applyBorder="1" applyAlignment="1">
      <alignment horizontal="right" wrapText="1"/>
    </xf>
    <xf numFmtId="4" fontId="22" fillId="0" borderId="30" xfId="0" applyNumberFormat="1" applyFont="1" applyFill="1" applyBorder="1" applyAlignment="1" applyProtection="1">
      <alignment horizontal="right"/>
      <protection hidden="1"/>
    </xf>
    <xf numFmtId="4" fontId="22" fillId="0" borderId="0" xfId="0" applyNumberFormat="1" applyFont="1" applyFill="1" applyBorder="1" applyAlignment="1">
      <alignment horizontal="right" wrapText="1"/>
    </xf>
    <xf numFmtId="4" fontId="22" fillId="0" borderId="29" xfId="0" applyNumberFormat="1" applyFont="1" applyFill="1" applyBorder="1" applyAlignment="1" applyProtection="1">
      <alignment horizontal="right"/>
      <protection hidden="1"/>
    </xf>
    <xf numFmtId="4" fontId="45" fillId="0" borderId="13" xfId="0" applyNumberFormat="1" applyFont="1" applyFill="1" applyBorder="1" applyAlignment="1" applyProtection="1">
      <alignment horizontal="center"/>
      <protection hidden="1"/>
    </xf>
    <xf numFmtId="4" fontId="45" fillId="0" borderId="0" xfId="0" applyNumberFormat="1" applyFont="1" applyFill="1" applyBorder="1" applyAlignment="1">
      <alignment horizontal="right"/>
    </xf>
    <xf numFmtId="4" fontId="23" fillId="0" borderId="20" xfId="0" applyNumberFormat="1" applyFont="1" applyFill="1" applyBorder="1" applyAlignment="1">
      <alignment horizontal="right"/>
    </xf>
    <xf numFmtId="4" fontId="23" fillId="0" borderId="41" xfId="0" applyNumberFormat="1" applyFont="1" applyFill="1" applyBorder="1" applyAlignment="1">
      <alignment horizontal="right"/>
    </xf>
    <xf numFmtId="4" fontId="22" fillId="0" borderId="10" xfId="0" applyNumberFormat="1" applyFont="1" applyFill="1" applyBorder="1" applyAlignment="1">
      <alignment horizontal="center"/>
    </xf>
    <xf numFmtId="4" fontId="22" fillId="0" borderId="18" xfId="0" applyNumberFormat="1" applyFont="1" applyFill="1" applyBorder="1" applyAlignment="1" applyProtection="1">
      <alignment horizontal="right"/>
      <protection hidden="1"/>
    </xf>
    <xf numFmtId="4" fontId="22" fillId="0" borderId="10" xfId="0" applyNumberFormat="1" applyFont="1" applyFill="1" applyBorder="1" applyAlignment="1" applyProtection="1">
      <alignment horizontal="center"/>
      <protection hidden="1"/>
    </xf>
    <xf numFmtId="4" fontId="22" fillId="0" borderId="30" xfId="0" applyNumberFormat="1" applyFont="1" applyFill="1" applyBorder="1" applyAlignment="1" applyProtection="1">
      <alignment horizontal="center"/>
      <protection hidden="1"/>
    </xf>
    <xf numFmtId="4" fontId="22" fillId="0" borderId="42" xfId="0" applyNumberFormat="1" applyFont="1" applyFill="1" applyBorder="1" applyAlignment="1" applyProtection="1">
      <protection hidden="1"/>
    </xf>
    <xf numFmtId="4" fontId="22" fillId="0" borderId="16" xfId="0" applyNumberFormat="1" applyFont="1" applyFill="1" applyBorder="1" applyAlignment="1" applyProtection="1">
      <alignment wrapText="1"/>
      <protection hidden="1"/>
    </xf>
    <xf numFmtId="4" fontId="22" fillId="0" borderId="46" xfId="0" applyNumberFormat="1" applyFont="1" applyFill="1" applyBorder="1" applyAlignment="1" applyProtection="1">
      <protection hidden="1"/>
    </xf>
    <xf numFmtId="4" fontId="29" fillId="0" borderId="10" xfId="0" applyNumberFormat="1" applyFont="1" applyFill="1" applyBorder="1" applyAlignment="1" applyProtection="1">
      <alignment horizontal="center" wrapText="1"/>
      <protection hidden="1"/>
    </xf>
    <xf numFmtId="4" fontId="22" fillId="0" borderId="10" xfId="0" applyNumberFormat="1" applyFont="1" applyFill="1" applyBorder="1" applyAlignment="1" applyProtection="1">
      <protection hidden="1"/>
    </xf>
    <xf numFmtId="4" fontId="22" fillId="0" borderId="30" xfId="0" applyNumberFormat="1" applyFont="1" applyFill="1" applyBorder="1" applyAlignment="1" applyProtection="1">
      <protection hidden="1"/>
    </xf>
    <xf numFmtId="4" fontId="23" fillId="0" borderId="10" xfId="0" applyNumberFormat="1" applyFont="1" applyFill="1" applyBorder="1" applyAlignment="1"/>
    <xf numFmtId="4" fontId="23" fillId="0" borderId="30" xfId="0" applyNumberFormat="1" applyFont="1" applyFill="1" applyBorder="1" applyAlignment="1"/>
    <xf numFmtId="4" fontId="22" fillId="0" borderId="18" xfId="0" applyNumberFormat="1" applyFont="1" applyFill="1" applyBorder="1" applyAlignment="1">
      <alignment horizontal="right"/>
    </xf>
    <xf numFmtId="4" fontId="22" fillId="0" borderId="0" xfId="0" applyNumberFormat="1" applyFont="1" applyBorder="1" applyAlignment="1">
      <alignment horizontal="center"/>
    </xf>
    <xf numFmtId="4" fontId="22" fillId="0" borderId="29" xfId="0" applyNumberFormat="1" applyFont="1" applyFill="1" applyBorder="1" applyAlignment="1" applyProtection="1">
      <alignment horizontal="center"/>
      <protection hidden="1"/>
    </xf>
    <xf numFmtId="4" fontId="22" fillId="0" borderId="10" xfId="0" applyNumberFormat="1" applyFont="1" applyFill="1" applyBorder="1" applyAlignment="1">
      <alignment horizontal="right"/>
    </xf>
    <xf numFmtId="4" fontId="26" fillId="0" borderId="10" xfId="0" applyNumberFormat="1" applyFont="1" applyFill="1" applyBorder="1" applyAlignment="1" applyProtection="1">
      <alignment horizontal="center"/>
      <protection hidden="1"/>
    </xf>
    <xf numFmtId="4" fontId="26" fillId="0" borderId="30" xfId="0" applyNumberFormat="1" applyFont="1" applyFill="1" applyBorder="1" applyAlignment="1" applyProtection="1">
      <alignment horizontal="right"/>
      <protection hidden="1"/>
    </xf>
    <xf numFmtId="4" fontId="26" fillId="0" borderId="30" xfId="0" applyNumberFormat="1" applyFont="1" applyFill="1" applyBorder="1" applyAlignment="1">
      <alignment horizontal="left"/>
    </xf>
    <xf numFmtId="4" fontId="22" fillId="0" borderId="22" xfId="0" applyNumberFormat="1" applyFont="1" applyFill="1" applyBorder="1" applyAlignment="1" applyProtection="1">
      <alignment horizontal="center"/>
      <protection hidden="1"/>
    </xf>
    <xf numFmtId="4" fontId="23" fillId="0" borderId="0" xfId="0" applyNumberFormat="1" applyFont="1" applyFill="1" applyBorder="1" applyAlignment="1" applyProtection="1">
      <alignment horizontal="center"/>
      <protection hidden="1"/>
    </xf>
    <xf numFmtId="4" fontId="23" fillId="0" borderId="20" xfId="0" applyNumberFormat="1" applyFont="1" applyFill="1" applyBorder="1" applyAlignment="1" applyProtection="1">
      <alignment horizontal="center"/>
      <protection hidden="1"/>
    </xf>
    <xf numFmtId="4" fontId="22" fillId="0" borderId="30" xfId="0" applyNumberFormat="1" applyFont="1" applyFill="1" applyBorder="1"/>
    <xf numFmtId="4" fontId="22" fillId="0" borderId="41" xfId="0" applyNumberFormat="1" applyFont="1" applyFill="1" applyBorder="1"/>
    <xf numFmtId="4" fontId="22" fillId="0" borderId="44" xfId="0" applyNumberFormat="1" applyFont="1" applyFill="1" applyBorder="1"/>
    <xf numFmtId="4" fontId="22" fillId="24" borderId="29" xfId="0" applyNumberFormat="1" applyFont="1" applyFill="1" applyBorder="1" applyAlignment="1">
      <alignment horizontal="right"/>
    </xf>
    <xf numFmtId="4" fontId="26" fillId="0" borderId="10" xfId="0" applyNumberFormat="1" applyFont="1" applyFill="1" applyBorder="1" applyAlignment="1">
      <alignment horizontal="right"/>
    </xf>
    <xf numFmtId="4" fontId="26" fillId="24" borderId="30" xfId="0" applyNumberFormat="1" applyFont="1" applyFill="1" applyBorder="1" applyAlignment="1">
      <alignment horizontal="right"/>
    </xf>
    <xf numFmtId="4" fontId="22" fillId="0" borderId="41" xfId="0" applyNumberFormat="1" applyFont="1" applyFill="1" applyBorder="1" applyAlignment="1" applyProtection="1">
      <alignment horizontal="right"/>
      <protection hidden="1"/>
    </xf>
    <xf numFmtId="4" fontId="22" fillId="0" borderId="42" xfId="0" applyNumberFormat="1" applyFont="1" applyFill="1" applyBorder="1" applyAlignment="1" applyProtection="1">
      <alignment horizontal="right"/>
      <protection hidden="1"/>
    </xf>
    <xf numFmtId="4" fontId="22" fillId="0" borderId="20" xfId="0" applyNumberFormat="1" applyFont="1" applyFill="1" applyBorder="1" applyAlignment="1">
      <alignment horizontal="right"/>
    </xf>
    <xf numFmtId="4" fontId="23" fillId="0" borderId="20" xfId="0" applyNumberFormat="1" applyFont="1" applyBorder="1" applyAlignment="1">
      <alignment horizontal="right" vertical="center"/>
    </xf>
    <xf numFmtId="4" fontId="23" fillId="0" borderId="41" xfId="0" applyNumberFormat="1" applyFont="1" applyBorder="1" applyAlignment="1">
      <alignment horizontal="right" vertical="center"/>
    </xf>
    <xf numFmtId="4" fontId="22" fillId="0" borderId="24" xfId="0" applyNumberFormat="1" applyFont="1" applyFill="1" applyBorder="1" applyAlignment="1" applyProtection="1">
      <alignment horizontal="right"/>
      <protection hidden="1"/>
    </xf>
    <xf numFmtId="4" fontId="22" fillId="0" borderId="41" xfId="0" applyNumberFormat="1" applyFont="1" applyBorder="1"/>
    <xf numFmtId="4" fontId="22" fillId="0" borderId="44" xfId="0" applyNumberFormat="1" applyFont="1" applyBorder="1"/>
    <xf numFmtId="4" fontId="22" fillId="0" borderId="42" xfId="0" applyNumberFormat="1" applyFont="1" applyBorder="1"/>
    <xf numFmtId="4" fontId="22" fillId="0" borderId="29" xfId="0" applyNumberFormat="1" applyFont="1" applyBorder="1"/>
    <xf numFmtId="4" fontId="22" fillId="0" borderId="29" xfId="0" applyNumberFormat="1" applyFont="1" applyBorder="1" applyAlignment="1">
      <alignment wrapText="1"/>
    </xf>
    <xf numFmtId="165" fontId="22" fillId="0" borderId="22" xfId="0" applyNumberFormat="1" applyFont="1" applyFill="1" applyBorder="1" applyAlignment="1">
      <alignment wrapText="1"/>
    </xf>
    <xf numFmtId="165" fontId="22" fillId="0" borderId="24" xfId="0" applyNumberFormat="1" applyFont="1" applyFill="1" applyBorder="1" applyAlignment="1">
      <alignment wrapText="1"/>
    </xf>
    <xf numFmtId="4" fontId="22" fillId="0" borderId="42" xfId="0" applyNumberFormat="1" applyFont="1" applyBorder="1" applyAlignment="1">
      <alignment wrapText="1"/>
    </xf>
    <xf numFmtId="49" fontId="22" fillId="0" borderId="18" xfId="0" applyNumberFormat="1" applyFont="1" applyFill="1" applyBorder="1" applyAlignment="1" applyProtection="1">
      <alignment horizontal="right"/>
      <protection hidden="1"/>
    </xf>
    <xf numFmtId="0" fontId="22" fillId="0" borderId="43" xfId="0" applyFont="1" applyFill="1" applyBorder="1"/>
    <xf numFmtId="166" fontId="22" fillId="0" borderId="47" xfId="0" applyNumberFormat="1" applyFont="1" applyFill="1" applyBorder="1"/>
    <xf numFmtId="166" fontId="22" fillId="0" borderId="48" xfId="0" applyNumberFormat="1" applyFont="1" applyFill="1" applyBorder="1"/>
    <xf numFmtId="166" fontId="22" fillId="0" borderId="49" xfId="0" applyNumberFormat="1" applyFont="1" applyFill="1" applyBorder="1"/>
    <xf numFmtId="166" fontId="26" fillId="0" borderId="43" xfId="0" applyNumberFormat="1" applyFont="1" applyFill="1" applyBorder="1"/>
    <xf numFmtId="166" fontId="22" fillId="0" borderId="47" xfId="0" applyNumberFormat="1" applyFont="1" applyFill="1" applyBorder="1" applyAlignment="1">
      <alignment horizontal="right" vertical="center"/>
    </xf>
    <xf numFmtId="166" fontId="22" fillId="0" borderId="48" xfId="0" applyNumberFormat="1" applyFont="1" applyFill="1" applyBorder="1" applyAlignment="1">
      <alignment horizontal="right" vertical="center"/>
    </xf>
    <xf numFmtId="166" fontId="22" fillId="0" borderId="49" xfId="0" applyNumberFormat="1" applyFont="1" applyFill="1" applyBorder="1" applyAlignment="1">
      <alignment horizontal="right" vertical="center"/>
    </xf>
    <xf numFmtId="0" fontId="21" fillId="0" borderId="50" xfId="0" applyFont="1" applyBorder="1"/>
    <xf numFmtId="166" fontId="36" fillId="0" borderId="51" xfId="0" applyNumberFormat="1" applyFont="1" applyFill="1" applyBorder="1"/>
    <xf numFmtId="166" fontId="36" fillId="0" borderId="52" xfId="0" applyNumberFormat="1" applyFont="1" applyFill="1" applyBorder="1"/>
    <xf numFmtId="166" fontId="26" fillId="0" borderId="50" xfId="0" applyNumberFormat="1" applyFont="1" applyFill="1" applyBorder="1"/>
    <xf numFmtId="166" fontId="21" fillId="0" borderId="50" xfId="0" applyNumberFormat="1" applyFont="1" applyFill="1" applyBorder="1"/>
    <xf numFmtId="0" fontId="23" fillId="0" borderId="14" xfId="0" applyFont="1" applyFill="1" applyBorder="1" applyAlignment="1">
      <alignment horizontal="center" vertical="center" wrapText="1"/>
    </xf>
    <xf numFmtId="0" fontId="22" fillId="0" borderId="17" xfId="0" applyFont="1" applyFill="1" applyBorder="1" applyAlignment="1">
      <alignment horizontal="right" vertical="top" wrapText="1"/>
    </xf>
    <xf numFmtId="4" fontId="22" fillId="0" borderId="16" xfId="0" applyNumberFormat="1" applyFont="1" applyFill="1" applyBorder="1" applyAlignment="1">
      <alignment horizontal="center" wrapText="1"/>
    </xf>
    <xf numFmtId="4" fontId="22" fillId="0" borderId="46" xfId="0" applyNumberFormat="1" applyFont="1" applyFill="1" applyBorder="1" applyAlignment="1">
      <alignment wrapText="1"/>
    </xf>
    <xf numFmtId="4" fontId="26" fillId="0" borderId="30" xfId="0" applyNumberFormat="1" applyFont="1" applyFill="1" applyBorder="1" applyAlignment="1">
      <alignment horizontal="right" vertical="center"/>
    </xf>
    <xf numFmtId="4" fontId="22" fillId="0" borderId="20" xfId="0" applyNumberFormat="1" applyFont="1" applyFill="1" applyBorder="1" applyAlignment="1" applyProtection="1">
      <alignment horizontal="right"/>
      <protection hidden="1"/>
    </xf>
    <xf numFmtId="4" fontId="22" fillId="0" borderId="22" xfId="0" applyNumberFormat="1" applyFont="1" applyFill="1" applyBorder="1" applyAlignment="1" applyProtection="1">
      <alignment horizontal="right"/>
      <protection hidden="1"/>
    </xf>
    <xf numFmtId="4" fontId="22" fillId="0" borderId="22" xfId="0" applyNumberFormat="1" applyFont="1" applyBorder="1" applyAlignment="1">
      <alignment horizontal="right" vertical="center"/>
    </xf>
    <xf numFmtId="4" fontId="22" fillId="0" borderId="24" xfId="0" applyNumberFormat="1" applyFont="1" applyBorder="1" applyAlignment="1">
      <alignment horizontal="right" vertical="center"/>
    </xf>
    <xf numFmtId="4" fontId="22" fillId="0" borderId="10" xfId="0" applyNumberFormat="1" applyFont="1" applyFill="1" applyBorder="1" applyAlignment="1" applyProtection="1">
      <alignment horizontal="right"/>
      <protection hidden="1"/>
    </xf>
    <xf numFmtId="4" fontId="23" fillId="0" borderId="0" xfId="0" applyNumberFormat="1" applyFont="1" applyFill="1" applyBorder="1" applyAlignment="1">
      <alignment horizontal="right" vertical="center"/>
    </xf>
    <xf numFmtId="4" fontId="23" fillId="0" borderId="13" xfId="0" applyNumberFormat="1" applyFont="1" applyFill="1" applyBorder="1" applyAlignment="1">
      <alignment horizontal="right" vertical="center"/>
    </xf>
    <xf numFmtId="0" fontId="49" fillId="0" borderId="0" xfId="0" applyFont="1" applyFill="1" applyBorder="1" applyAlignment="1">
      <alignment horizontal="center" vertical="center"/>
    </xf>
    <xf numFmtId="4" fontId="23" fillId="0" borderId="29" xfId="0" applyNumberFormat="1" applyFont="1" applyFill="1" applyBorder="1" applyAlignment="1">
      <alignment horizontal="center" vertical="center"/>
    </xf>
    <xf numFmtId="0" fontId="22" fillId="0" borderId="18" xfId="0" quotePrefix="1" applyFont="1" applyFill="1" applyBorder="1" applyAlignment="1">
      <alignment vertical="top" wrapText="1"/>
    </xf>
    <xf numFmtId="4" fontId="22" fillId="0" borderId="24" xfId="0" applyNumberFormat="1" applyFont="1" applyFill="1" applyBorder="1" applyAlignment="1">
      <alignment horizontal="right"/>
    </xf>
    <xf numFmtId="4" fontId="22" fillId="0" borderId="13" xfId="0" applyNumberFormat="1" applyFont="1" applyFill="1" applyBorder="1" applyAlignment="1">
      <alignment horizontal="center" vertical="center"/>
    </xf>
    <xf numFmtId="0" fontId="36" fillId="0" borderId="53" xfId="0" applyFont="1" applyFill="1" applyBorder="1" applyAlignment="1">
      <alignment horizontal="right" vertical="top"/>
    </xf>
    <xf numFmtId="0" fontId="36" fillId="0" borderId="16" xfId="0" applyFont="1" applyFill="1" applyBorder="1" applyAlignment="1">
      <alignment vertical="center" wrapText="1"/>
    </xf>
    <xf numFmtId="0" fontId="21" fillId="0" borderId="54" xfId="0" applyFont="1" applyBorder="1"/>
    <xf numFmtId="0" fontId="21" fillId="0" borderId="55" xfId="0" applyFont="1" applyBorder="1" applyAlignment="1">
      <alignment vertical="center"/>
    </xf>
    <xf numFmtId="0" fontId="21" fillId="0" borderId="56" xfId="0" applyFont="1" applyBorder="1"/>
    <xf numFmtId="166" fontId="26" fillId="0" borderId="51" xfId="0" applyNumberFormat="1" applyFont="1" applyFill="1" applyBorder="1"/>
    <xf numFmtId="166" fontId="26" fillId="0" borderId="57" xfId="0" applyNumberFormat="1" applyFont="1" applyFill="1" applyBorder="1"/>
    <xf numFmtId="166" fontId="26" fillId="0" borderId="52" xfId="0" applyNumberFormat="1" applyFont="1" applyFill="1" applyBorder="1"/>
    <xf numFmtId="0" fontId="21" fillId="25" borderId="25" xfId="0" applyFont="1" applyFill="1" applyBorder="1" applyAlignment="1">
      <alignment horizontal="right" vertical="top"/>
    </xf>
    <xf numFmtId="0" fontId="21" fillId="25" borderId="36" xfId="0" applyFont="1" applyFill="1" applyBorder="1" applyAlignment="1">
      <alignment vertical="center" wrapText="1"/>
    </xf>
    <xf numFmtId="166" fontId="21" fillId="25" borderId="50" xfId="0" applyNumberFormat="1" applyFont="1" applyFill="1" applyBorder="1"/>
    <xf numFmtId="0" fontId="0" fillId="0" borderId="0" xfId="0" applyAlignment="1"/>
    <xf numFmtId="4" fontId="46" fillId="0" borderId="10" xfId="0" applyNumberFormat="1" applyFont="1" applyFill="1" applyBorder="1" applyAlignment="1">
      <alignment horizontal="right"/>
    </xf>
    <xf numFmtId="164" fontId="46" fillId="0" borderId="10" xfId="0" applyNumberFormat="1" applyFont="1" applyFill="1" applyBorder="1" applyAlignment="1">
      <alignment horizontal="right"/>
    </xf>
    <xf numFmtId="0" fontId="39" fillId="0" borderId="0" xfId="0" applyFont="1" applyAlignment="1">
      <alignment horizontal="center"/>
    </xf>
    <xf numFmtId="0" fontId="36" fillId="0" borderId="0" xfId="0" applyFont="1" applyAlignment="1">
      <alignment horizontal="left" wrapText="1"/>
    </xf>
    <xf numFmtId="49" fontId="26" fillId="0" borderId="0" xfId="0" applyNumberFormat="1" applyFont="1" applyFill="1" applyAlignment="1" applyProtection="1">
      <alignment horizontal="left" vertical="center" wrapText="1"/>
      <protection locked="0"/>
    </xf>
    <xf numFmtId="0" fontId="22" fillId="0" borderId="0" xfId="0" applyFont="1" applyFill="1" applyBorder="1" applyAlignment="1">
      <alignment wrapText="1"/>
    </xf>
    <xf numFmtId="0" fontId="0" fillId="0" borderId="0" xfId="0" applyAlignment="1"/>
    <xf numFmtId="0" fontId="36" fillId="0" borderId="0" xfId="0" applyFont="1" applyAlignment="1">
      <alignment horizontal="left" vertical="top" wrapText="1"/>
    </xf>
    <xf numFmtId="4" fontId="26" fillId="0" borderId="0" xfId="0" applyNumberFormat="1" applyFont="1" applyFill="1" applyAlignment="1" applyProtection="1">
      <alignment horizontal="left" vertical="center"/>
      <protection locked="0"/>
    </xf>
    <xf numFmtId="4" fontId="26" fillId="0" borderId="0" xfId="0" applyNumberFormat="1" applyFont="1" applyFill="1" applyAlignment="1" applyProtection="1">
      <alignment vertical="top" wrapText="1"/>
      <protection locked="0"/>
    </xf>
    <xf numFmtId="4" fontId="26" fillId="0" borderId="0" xfId="0" applyNumberFormat="1" applyFont="1" applyFill="1" applyAlignment="1" applyProtection="1">
      <alignment horizontal="left" vertical="top" wrapText="1"/>
      <protection locked="0"/>
    </xf>
    <xf numFmtId="49" fontId="26" fillId="0" borderId="0" xfId="0" applyNumberFormat="1" applyFont="1" applyFill="1" applyAlignment="1" applyProtection="1">
      <alignment horizontal="left" vertical="center"/>
      <protection locked="0"/>
    </xf>
    <xf numFmtId="0" fontId="27" fillId="0" borderId="12" xfId="0" applyFont="1" applyFill="1" applyBorder="1" applyAlignment="1">
      <alignment horizontal="left" vertical="top" wrapText="1" readingOrder="1"/>
    </xf>
    <xf numFmtId="0" fontId="32" fillId="0" borderId="13" xfId="0" applyFont="1" applyBorder="1" applyAlignment="1">
      <alignment horizontal="left" vertical="top" wrapText="1" readingOrder="1"/>
    </xf>
    <xf numFmtId="0" fontId="32" fillId="0" borderId="38" xfId="0" applyFont="1" applyBorder="1" applyAlignment="1">
      <alignment horizontal="left" vertical="top" wrapText="1" readingOrder="1"/>
    </xf>
    <xf numFmtId="0" fontId="27" fillId="0" borderId="15" xfId="0" applyFont="1" applyFill="1" applyBorder="1" applyAlignment="1">
      <alignment horizontal="left" vertical="top" wrapText="1" readingOrder="1"/>
    </xf>
    <xf numFmtId="0" fontId="32" fillId="0" borderId="16" xfId="0" applyFont="1" applyBorder="1" applyAlignment="1">
      <alignment horizontal="left" vertical="top" wrapText="1" readingOrder="1"/>
    </xf>
    <xf numFmtId="0" fontId="32" fillId="0" borderId="46" xfId="0" applyFont="1" applyBorder="1" applyAlignment="1">
      <alignment horizontal="left" vertical="top" wrapText="1" readingOrder="1"/>
    </xf>
    <xf numFmtId="0" fontId="27" fillId="0" borderId="11" xfId="0" applyNumberFormat="1" applyFont="1" applyFill="1" applyBorder="1" applyAlignment="1">
      <alignment horizontal="left" vertical="top" wrapText="1"/>
    </xf>
    <xf numFmtId="0" fontId="32" fillId="0" borderId="10" xfId="0" applyFont="1" applyBorder="1" applyAlignment="1">
      <alignment horizontal="left"/>
    </xf>
    <xf numFmtId="0" fontId="32" fillId="0" borderId="30" xfId="0" applyFont="1" applyBorder="1" applyAlignment="1">
      <alignment horizontal="left"/>
    </xf>
    <xf numFmtId="0" fontId="26" fillId="0" borderId="11" xfId="0" applyFont="1" applyFill="1" applyBorder="1" applyAlignment="1">
      <alignment horizontal="right" vertical="center" wrapText="1"/>
    </xf>
    <xf numFmtId="0" fontId="35" fillId="0" borderId="10" xfId="0" applyFont="1" applyBorder="1" applyAlignment="1">
      <alignment wrapText="1"/>
    </xf>
    <xf numFmtId="0" fontId="35" fillId="0" borderId="30" xfId="0" applyFont="1" applyBorder="1" applyAlignment="1">
      <alignment wrapText="1"/>
    </xf>
    <xf numFmtId="0" fontId="22" fillId="0" borderId="19" xfId="0" applyFont="1" applyFill="1" applyBorder="1" applyAlignment="1">
      <alignment horizontal="right" vertical="top"/>
    </xf>
    <xf numFmtId="0" fontId="35" fillId="0" borderId="23" xfId="0" applyFont="1" applyBorder="1" applyAlignment="1">
      <alignment horizontal="right" vertical="top"/>
    </xf>
    <xf numFmtId="0" fontId="0" fillId="0" borderId="10" xfId="0" applyBorder="1" applyAlignment="1">
      <alignment wrapText="1"/>
    </xf>
    <xf numFmtId="0" fontId="0" fillId="0" borderId="30" xfId="0" applyBorder="1" applyAlignment="1">
      <alignment wrapText="1"/>
    </xf>
    <xf numFmtId="0" fontId="27" fillId="0" borderId="11" xfId="0" applyNumberFormat="1" applyFont="1" applyFill="1" applyBorder="1" applyAlignment="1">
      <alignment vertical="top" wrapText="1"/>
    </xf>
    <xf numFmtId="0" fontId="32" fillId="0" borderId="10" xfId="0" applyFont="1" applyBorder="1" applyAlignment="1"/>
    <xf numFmtId="0" fontId="32" fillId="0" borderId="30" xfId="0" applyFont="1" applyBorder="1" applyAlignment="1"/>
    <xf numFmtId="0" fontId="27" fillId="0" borderId="12" xfId="0" applyNumberFormat="1" applyFont="1" applyFill="1" applyBorder="1" applyAlignment="1">
      <alignment horizontal="left" vertical="center" wrapText="1" readingOrder="2"/>
    </xf>
    <xf numFmtId="0" fontId="32" fillId="0" borderId="13" xfId="0" applyFont="1" applyBorder="1" applyAlignment="1">
      <alignment horizontal="left" vertical="center" wrapText="1" readingOrder="2"/>
    </xf>
    <xf numFmtId="0" fontId="32" fillId="0" borderId="38" xfId="0" applyFont="1" applyBorder="1" applyAlignment="1">
      <alignment horizontal="left" vertical="center" wrapText="1" readingOrder="2"/>
    </xf>
    <xf numFmtId="0" fontId="26" fillId="0" borderId="10" xfId="0" applyFont="1" applyFill="1" applyBorder="1" applyAlignment="1">
      <alignment horizontal="right" vertical="center" wrapText="1"/>
    </xf>
    <xf numFmtId="0" fontId="26" fillId="0" borderId="30" xfId="0" applyFont="1" applyFill="1" applyBorder="1" applyAlignment="1">
      <alignment horizontal="right" vertical="center" wrapText="1"/>
    </xf>
    <xf numFmtId="0" fontId="27" fillId="0" borderId="15" xfId="0" applyNumberFormat="1" applyFont="1" applyFill="1" applyBorder="1" applyAlignment="1">
      <alignment horizontal="left" vertical="center" wrapText="1" readingOrder="2"/>
    </xf>
    <xf numFmtId="0" fontId="27" fillId="0" borderId="16" xfId="0" applyNumberFormat="1" applyFont="1" applyFill="1" applyBorder="1" applyAlignment="1">
      <alignment horizontal="left" vertical="center" wrapText="1" readingOrder="2"/>
    </xf>
    <xf numFmtId="0" fontId="27" fillId="0" borderId="46" xfId="0" applyNumberFormat="1" applyFont="1" applyFill="1" applyBorder="1" applyAlignment="1">
      <alignment horizontal="left" vertical="center" wrapText="1" readingOrder="2"/>
    </xf>
    <xf numFmtId="0" fontId="27" fillId="0" borderId="11" xfId="0" applyFont="1" applyFill="1" applyBorder="1" applyAlignment="1">
      <alignment horizontal="left" vertical="center" wrapText="1"/>
    </xf>
    <xf numFmtId="0" fontId="32" fillId="0" borderId="10" xfId="0" applyFont="1" applyBorder="1" applyAlignment="1">
      <alignment horizontal="left" vertical="center" wrapText="1"/>
    </xf>
    <xf numFmtId="0" fontId="32" fillId="0" borderId="30" xfId="0" applyFont="1" applyBorder="1" applyAlignment="1">
      <alignment horizontal="left" vertical="center" wrapText="1"/>
    </xf>
    <xf numFmtId="0" fontId="27" fillId="0" borderId="11" xfId="0" applyFont="1" applyFill="1" applyBorder="1" applyAlignment="1">
      <alignment horizontal="left" vertical="top" wrapText="1"/>
    </xf>
    <xf numFmtId="0" fontId="32" fillId="0" borderId="10" xfId="0" applyFont="1" applyBorder="1" applyAlignment="1">
      <alignment horizontal="left" vertical="top" wrapText="1"/>
    </xf>
    <xf numFmtId="0" fontId="32" fillId="0" borderId="30" xfId="0" applyFont="1" applyBorder="1" applyAlignment="1">
      <alignment horizontal="left" vertical="top" wrapText="1"/>
    </xf>
    <xf numFmtId="0" fontId="32" fillId="0" borderId="10" xfId="0" applyFont="1" applyBorder="1" applyAlignment="1">
      <alignment horizontal="left" wrapText="1"/>
    </xf>
    <xf numFmtId="0" fontId="32" fillId="0" borderId="30" xfId="0" applyFont="1" applyBorder="1" applyAlignment="1">
      <alignment horizontal="left" wrapText="1"/>
    </xf>
    <xf numFmtId="0" fontId="21" fillId="0" borderId="0" xfId="0" applyFont="1"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C"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2">
    <dxf>
      <font>
        <condense val="0"/>
        <extend val="0"/>
        <color auto="1"/>
      </font>
    </dxf>
    <dxf>
      <font>
        <condense val="0"/>
        <extend val="0"/>
        <color auto="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57150</xdr:rowOff>
    </xdr:from>
    <xdr:to>
      <xdr:col>4</xdr:col>
      <xdr:colOff>50800</xdr:colOff>
      <xdr:row>0</xdr:row>
      <xdr:rowOff>495300</xdr:rowOff>
    </xdr:to>
    <xdr:pic>
      <xdr:nvPicPr>
        <xdr:cNvPr id="2073" name="Picture 1" descr="logo Via Factum"/>
        <xdr:cNvPicPr>
          <a:picLocks noChangeAspect="1" noChangeArrowheads="1"/>
        </xdr:cNvPicPr>
      </xdr:nvPicPr>
      <xdr:blipFill>
        <a:blip xmlns:r="http://schemas.openxmlformats.org/officeDocument/2006/relationships" r:embed="rId1" cstate="print"/>
        <a:srcRect/>
        <a:stretch>
          <a:fillRect/>
        </a:stretch>
      </xdr:blipFill>
      <xdr:spPr bwMode="auto">
        <a:xfrm>
          <a:off x="57150" y="57150"/>
          <a:ext cx="2559050"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V29"/>
  <sheetViews>
    <sheetView view="pageBreakPreview" zoomScaleNormal="100" zoomScaleSheetLayoutView="100" workbookViewId="0">
      <selection activeCell="E3" sqref="E3:I3"/>
    </sheetView>
  </sheetViews>
  <sheetFormatPr defaultColWidth="9.1796875" defaultRowHeight="12.5"/>
  <cols>
    <col min="1" max="8" width="9.1796875" style="1"/>
    <col min="9" max="9" width="14" style="1" customWidth="1"/>
    <col min="10" max="22" width="9.1796875" style="2"/>
    <col min="23" max="16384" width="9.1796875" style="3"/>
  </cols>
  <sheetData>
    <row r="1" spans="1:11" ht="138.75" customHeight="1">
      <c r="A1" s="411" t="s">
        <v>206</v>
      </c>
      <c r="B1" s="412"/>
      <c r="C1" s="412"/>
      <c r="D1" s="412"/>
      <c r="E1" s="412"/>
      <c r="F1" s="412"/>
      <c r="G1" s="412"/>
      <c r="H1" s="412"/>
      <c r="I1" s="412"/>
      <c r="J1" s="412"/>
    </row>
    <row r="2" spans="1:11" ht="83.25" customHeight="1">
      <c r="A2" s="8"/>
      <c r="B2" s="405"/>
      <c r="C2" s="405"/>
      <c r="D2" s="405"/>
      <c r="E2" s="405"/>
      <c r="F2" s="405"/>
      <c r="G2" s="405"/>
      <c r="H2" s="405"/>
      <c r="I2" s="405"/>
      <c r="J2" s="405"/>
    </row>
    <row r="3" spans="1:11" ht="55.5" customHeight="1">
      <c r="A3" s="150"/>
      <c r="B3" s="413" t="s">
        <v>130</v>
      </c>
      <c r="C3" s="413"/>
      <c r="D3" s="413"/>
      <c r="E3" s="415" t="s">
        <v>140</v>
      </c>
      <c r="F3" s="415"/>
      <c r="G3" s="415"/>
      <c r="H3" s="415"/>
      <c r="I3" s="415"/>
      <c r="J3" s="160"/>
      <c r="K3" s="143"/>
    </row>
    <row r="4" spans="1:11" ht="14">
      <c r="A4" s="150"/>
      <c r="B4" s="144"/>
      <c r="C4" s="151"/>
      <c r="D4" s="152"/>
      <c r="E4" s="161"/>
      <c r="F4" s="161"/>
      <c r="G4" s="160"/>
      <c r="H4" s="160"/>
      <c r="I4" s="160"/>
      <c r="J4" s="160"/>
      <c r="K4" s="143"/>
    </row>
    <row r="5" spans="1:11" ht="16.5" customHeight="1">
      <c r="A5" s="150"/>
      <c r="B5" s="409" t="s">
        <v>117</v>
      </c>
      <c r="C5" s="409"/>
      <c r="D5" s="409"/>
      <c r="E5" s="416" t="s">
        <v>141</v>
      </c>
      <c r="F5" s="416"/>
      <c r="G5" s="416"/>
      <c r="H5" s="416"/>
      <c r="I5" s="416"/>
      <c r="J5" s="162"/>
      <c r="K5" s="143"/>
    </row>
    <row r="6" spans="1:11" ht="14">
      <c r="A6" s="150"/>
      <c r="B6" s="143"/>
      <c r="C6" s="151"/>
      <c r="D6" s="152"/>
      <c r="E6" s="416"/>
      <c r="F6" s="416"/>
      <c r="G6" s="416"/>
      <c r="H6" s="416"/>
      <c r="I6" s="416"/>
      <c r="J6" s="160"/>
      <c r="K6" s="143"/>
    </row>
    <row r="7" spans="1:11" ht="16.5" customHeight="1">
      <c r="A7" s="150"/>
      <c r="B7" s="409" t="s">
        <v>118</v>
      </c>
      <c r="C7" s="409"/>
      <c r="D7" s="409"/>
      <c r="E7" s="414" t="s">
        <v>115</v>
      </c>
      <c r="F7" s="414"/>
      <c r="G7" s="414"/>
      <c r="H7" s="414"/>
      <c r="I7" s="162"/>
      <c r="J7" s="162"/>
      <c r="K7" s="143"/>
    </row>
    <row r="8" spans="1:11" ht="14">
      <c r="A8" s="150"/>
      <c r="B8" s="143"/>
      <c r="C8" s="151"/>
      <c r="D8" s="152"/>
      <c r="E8" s="162"/>
      <c r="F8" s="162"/>
      <c r="G8" s="162"/>
      <c r="H8" s="162"/>
      <c r="I8" s="162"/>
      <c r="J8" s="162"/>
      <c r="K8" s="143"/>
    </row>
    <row r="9" spans="1:11" ht="14">
      <c r="A9" s="150"/>
      <c r="B9" s="409" t="s">
        <v>113</v>
      </c>
      <c r="C9" s="409"/>
      <c r="D9" s="409"/>
      <c r="E9" s="417" t="s">
        <v>142</v>
      </c>
      <c r="F9" s="417"/>
      <c r="G9" s="160"/>
      <c r="H9" s="163"/>
      <c r="I9" s="163"/>
      <c r="J9" s="163"/>
      <c r="K9" s="143"/>
    </row>
    <row r="10" spans="1:11" ht="16">
      <c r="A10" s="150"/>
      <c r="B10" s="154"/>
      <c r="C10" s="151"/>
      <c r="D10" s="152"/>
      <c r="E10" s="164"/>
      <c r="F10" s="164"/>
      <c r="G10" s="163"/>
      <c r="H10" s="163"/>
      <c r="I10" s="163"/>
      <c r="J10" s="163"/>
      <c r="K10" s="143"/>
    </row>
    <row r="11" spans="1:11" ht="14">
      <c r="A11" s="150"/>
      <c r="B11" s="409" t="s">
        <v>114</v>
      </c>
      <c r="C11" s="409"/>
      <c r="D11" s="409"/>
      <c r="E11" s="417" t="s">
        <v>143</v>
      </c>
      <c r="F11" s="417"/>
      <c r="G11" s="163"/>
      <c r="H11" s="163"/>
      <c r="I11" s="163"/>
      <c r="J11" s="163"/>
      <c r="K11" s="143"/>
    </row>
    <row r="12" spans="1:11" ht="16">
      <c r="A12" s="150"/>
      <c r="B12" s="154"/>
      <c r="C12" s="151"/>
      <c r="D12" s="152"/>
      <c r="E12" s="165"/>
      <c r="F12" s="164"/>
      <c r="G12" s="166"/>
      <c r="H12" s="163"/>
      <c r="I12" s="163"/>
      <c r="J12" s="163"/>
      <c r="K12" s="143"/>
    </row>
    <row r="13" spans="1:11" ht="18" customHeight="1">
      <c r="A13" s="150"/>
      <c r="B13" s="409" t="s">
        <v>119</v>
      </c>
      <c r="C13" s="409"/>
      <c r="D13" s="409"/>
      <c r="E13" s="410" t="s">
        <v>144</v>
      </c>
      <c r="F13" s="410"/>
      <c r="G13" s="410"/>
      <c r="H13" s="410"/>
      <c r="I13" s="410"/>
      <c r="J13" s="163"/>
      <c r="K13" s="143"/>
    </row>
    <row r="14" spans="1:11" ht="64.5" customHeight="1">
      <c r="A14" s="150"/>
      <c r="B14" s="154"/>
      <c r="C14" s="151"/>
      <c r="D14" s="152"/>
      <c r="E14" s="156"/>
      <c r="F14" s="155"/>
      <c r="G14" s="143"/>
      <c r="H14" s="143"/>
      <c r="I14" s="143"/>
      <c r="J14" s="159"/>
      <c r="K14" s="157"/>
    </row>
    <row r="15" spans="1:11" ht="18">
      <c r="A15" s="408" t="s">
        <v>116</v>
      </c>
      <c r="B15" s="408"/>
      <c r="C15" s="408"/>
      <c r="D15" s="408"/>
      <c r="E15" s="408"/>
      <c r="F15" s="408"/>
      <c r="G15" s="408"/>
      <c r="H15" s="408"/>
      <c r="I15" s="408"/>
      <c r="J15" s="158"/>
      <c r="K15" s="157"/>
    </row>
    <row r="16" spans="1:11" ht="18">
      <c r="A16" s="158"/>
      <c r="B16" s="158"/>
      <c r="C16" s="158"/>
      <c r="D16" s="158"/>
      <c r="E16" s="158"/>
      <c r="F16" s="158"/>
      <c r="G16" s="158"/>
      <c r="H16" s="158"/>
      <c r="I16" s="158"/>
      <c r="J16" s="158"/>
      <c r="K16" s="157"/>
    </row>
    <row r="17" spans="1:11" ht="17.5">
      <c r="A17" s="158"/>
      <c r="B17" s="158"/>
      <c r="C17" s="158"/>
      <c r="D17" s="158"/>
      <c r="E17" s="158"/>
      <c r="F17" s="158"/>
      <c r="G17" s="158"/>
      <c r="H17" s="158"/>
      <c r="I17" s="158"/>
      <c r="J17" s="143"/>
      <c r="K17" s="143"/>
    </row>
    <row r="18" spans="1:11" ht="16">
      <c r="A18" s="150"/>
      <c r="B18" s="154"/>
      <c r="C18" s="151"/>
      <c r="D18" s="153"/>
      <c r="E18" s="155"/>
      <c r="F18" s="155"/>
      <c r="G18" s="143"/>
      <c r="H18" s="143"/>
      <c r="I18" s="143"/>
      <c r="J18" s="3"/>
      <c r="K18" s="3"/>
    </row>
    <row r="19" spans="1:11" ht="16">
      <c r="A19" s="150"/>
      <c r="B19" s="154"/>
      <c r="C19" s="151"/>
      <c r="D19" s="153"/>
      <c r="E19" s="155"/>
      <c r="F19" s="155"/>
      <c r="G19" s="143"/>
      <c r="H19" s="143"/>
      <c r="I19" s="143"/>
      <c r="J19" s="3"/>
      <c r="K19" s="3"/>
    </row>
    <row r="20" spans="1:11" ht="16">
      <c r="A20" s="150"/>
      <c r="B20" s="154"/>
      <c r="C20" s="151"/>
      <c r="D20" s="153"/>
      <c r="E20" s="155"/>
      <c r="F20" s="155"/>
      <c r="G20" s="143"/>
      <c r="H20" s="143"/>
      <c r="I20" s="143"/>
      <c r="J20" s="3"/>
      <c r="K20" s="3"/>
    </row>
    <row r="21" spans="1:11" ht="16">
      <c r="A21" s="150"/>
      <c r="B21" s="154"/>
      <c r="C21" s="151"/>
      <c r="D21" s="153"/>
      <c r="E21" s="155"/>
      <c r="F21" s="155"/>
      <c r="G21" s="143"/>
      <c r="H21" s="143"/>
      <c r="I21" s="143"/>
      <c r="J21" s="3"/>
      <c r="K21" s="3"/>
    </row>
    <row r="22" spans="1:11" ht="16">
      <c r="A22" s="150"/>
      <c r="B22" s="154"/>
      <c r="C22" s="151"/>
      <c r="D22" s="153"/>
      <c r="E22" s="155"/>
      <c r="F22" s="155"/>
      <c r="G22" s="143"/>
      <c r="H22" s="143"/>
      <c r="I22" s="143"/>
      <c r="J22" s="3"/>
      <c r="K22" s="3"/>
    </row>
    <row r="23" spans="1:11" ht="16">
      <c r="A23" s="150"/>
      <c r="B23" s="154"/>
      <c r="C23" s="151"/>
      <c r="D23" s="153"/>
      <c r="E23" s="155"/>
      <c r="F23" s="155"/>
      <c r="G23" s="143"/>
      <c r="H23" s="143"/>
      <c r="I23" s="143"/>
      <c r="J23" s="3"/>
      <c r="K23" s="3"/>
    </row>
    <row r="24" spans="1:11" ht="16">
      <c r="A24" s="150"/>
      <c r="B24" s="154"/>
      <c r="C24" s="151"/>
      <c r="D24" s="153"/>
      <c r="E24" s="155"/>
      <c r="F24" s="155"/>
      <c r="G24" s="143"/>
      <c r="H24" s="143"/>
      <c r="I24" s="143"/>
      <c r="J24" s="3"/>
      <c r="K24" s="3"/>
    </row>
    <row r="25" spans="1:11" ht="16">
      <c r="A25" s="150"/>
      <c r="B25" s="154"/>
      <c r="C25" s="151"/>
      <c r="D25" s="153"/>
      <c r="E25" s="155"/>
      <c r="F25" s="155"/>
      <c r="G25" s="143"/>
      <c r="H25" s="143"/>
      <c r="I25" s="143"/>
      <c r="J25" s="3"/>
      <c r="K25" s="3"/>
    </row>
    <row r="26" spans="1:11">
      <c r="A26" s="22"/>
      <c r="B26" s="22"/>
      <c r="C26" s="22"/>
      <c r="D26" s="22"/>
      <c r="E26" s="22"/>
      <c r="F26" s="22"/>
      <c r="G26" s="22"/>
      <c r="H26" s="22"/>
      <c r="I26" s="22"/>
      <c r="J26" s="22"/>
    </row>
    <row r="28" spans="1:11">
      <c r="H28" s="1" t="s">
        <v>207</v>
      </c>
    </row>
    <row r="29" spans="1:11">
      <c r="H29" s="1" t="s">
        <v>123</v>
      </c>
    </row>
  </sheetData>
  <mergeCells count="14">
    <mergeCell ref="A15:I15"/>
    <mergeCell ref="B13:D13"/>
    <mergeCell ref="E13:I13"/>
    <mergeCell ref="A1:J1"/>
    <mergeCell ref="B3:D3"/>
    <mergeCell ref="B5:D5"/>
    <mergeCell ref="B7:D7"/>
    <mergeCell ref="B9:D9"/>
    <mergeCell ref="E7:H7"/>
    <mergeCell ref="E3:I3"/>
    <mergeCell ref="E5:I6"/>
    <mergeCell ref="E9:F9"/>
    <mergeCell ref="E11:F11"/>
    <mergeCell ref="B11:D11"/>
  </mergeCells>
  <phoneticPr fontId="1" type="noConversion"/>
  <pageMargins left="0.98425196850393704" right="0.39370078740157483" top="0.39370078740157483" bottom="0.39370078740157483" header="0.31496062992125984" footer="0.31496062992125984"/>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W56"/>
  <sheetViews>
    <sheetView topLeftCell="A21" zoomScaleNormal="100" zoomScaleSheetLayoutView="100" workbookViewId="0">
      <selection activeCell="F13" sqref="F13"/>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283"/>
      <c r="G1" s="1"/>
      <c r="H1" s="1"/>
      <c r="I1" s="1"/>
      <c r="J1" s="1"/>
    </row>
    <row r="2" spans="1:23" s="2" customFormat="1">
      <c r="A2" s="4"/>
      <c r="B2" s="4"/>
      <c r="C2" s="4"/>
      <c r="D2" s="4"/>
      <c r="E2" s="284"/>
      <c r="F2" s="284"/>
      <c r="G2" s="1"/>
      <c r="H2" s="1"/>
      <c r="I2" s="1"/>
      <c r="J2" s="1"/>
    </row>
    <row r="3" spans="1:23" s="2" customFormat="1" ht="14">
      <c r="A3" s="27" t="s">
        <v>62</v>
      </c>
      <c r="B3" s="28" t="s">
        <v>2</v>
      </c>
      <c r="C3" s="25"/>
      <c r="D3" s="25"/>
      <c r="E3" s="285"/>
      <c r="F3" s="286"/>
      <c r="G3" s="1"/>
      <c r="H3" s="1" t="s">
        <v>45</v>
      </c>
      <c r="I3" s="1"/>
      <c r="J3" s="1"/>
    </row>
    <row r="4" spans="1:23" s="2" customFormat="1" ht="270.75" customHeight="1">
      <c r="A4" s="437" t="s">
        <v>93</v>
      </c>
      <c r="B4" s="438"/>
      <c r="C4" s="438"/>
      <c r="D4" s="438"/>
      <c r="E4" s="438"/>
      <c r="F4" s="439"/>
      <c r="G4" s="1"/>
      <c r="H4" s="1"/>
      <c r="I4" s="1"/>
      <c r="J4" s="1"/>
    </row>
    <row r="5" spans="1:23" s="2" customFormat="1" ht="183" customHeight="1">
      <c r="A5" s="442" t="s">
        <v>94</v>
      </c>
      <c r="B5" s="443"/>
      <c r="C5" s="443"/>
      <c r="D5" s="443"/>
      <c r="E5" s="443"/>
      <c r="F5" s="444"/>
      <c r="G5" s="1"/>
      <c r="H5" s="1"/>
      <c r="I5" s="1"/>
      <c r="J5" s="1"/>
    </row>
    <row r="6" spans="1:23" s="2" customFormat="1" ht="14">
      <c r="A6" s="427"/>
      <c r="B6" s="440"/>
      <c r="C6" s="440"/>
      <c r="D6" s="440"/>
      <c r="E6" s="440"/>
      <c r="F6" s="441"/>
      <c r="G6" s="1"/>
      <c r="H6" s="1"/>
      <c r="I6" s="1"/>
      <c r="J6" s="1"/>
    </row>
    <row r="7" spans="1:23" s="1" customFormat="1" ht="25">
      <c r="A7" s="54" t="s">
        <v>37</v>
      </c>
      <c r="B7" s="55" t="s">
        <v>38</v>
      </c>
      <c r="C7" s="56" t="s">
        <v>39</v>
      </c>
      <c r="D7" s="55"/>
      <c r="E7" s="287" t="s">
        <v>41</v>
      </c>
      <c r="F7" s="288" t="s">
        <v>42</v>
      </c>
      <c r="K7" s="2"/>
      <c r="L7" s="2"/>
      <c r="M7" s="2"/>
      <c r="N7" s="2"/>
      <c r="O7" s="2"/>
      <c r="P7" s="2"/>
      <c r="Q7" s="2"/>
      <c r="R7" s="2"/>
      <c r="S7" s="2"/>
      <c r="T7" s="2"/>
      <c r="U7" s="2"/>
      <c r="V7" s="2"/>
      <c r="W7" s="2"/>
    </row>
    <row r="8" spans="1:23" s="1" customFormat="1">
      <c r="A8" s="198"/>
      <c r="B8" s="86"/>
      <c r="C8" s="199"/>
      <c r="D8" s="86"/>
      <c r="E8" s="289"/>
      <c r="F8" s="273"/>
      <c r="K8" s="2"/>
      <c r="L8" s="2"/>
      <c r="M8" s="2"/>
      <c r="N8" s="2"/>
      <c r="O8" s="2"/>
      <c r="P8" s="2"/>
      <c r="Q8" s="2"/>
      <c r="R8" s="2"/>
      <c r="S8" s="2"/>
      <c r="T8" s="2"/>
      <c r="U8" s="2"/>
      <c r="V8" s="2"/>
      <c r="W8" s="2"/>
    </row>
    <row r="9" spans="1:23" s="1" customFormat="1" ht="62.5">
      <c r="A9" s="51" t="s">
        <v>53</v>
      </c>
      <c r="B9" s="58" t="s">
        <v>171</v>
      </c>
      <c r="C9" s="52" t="s">
        <v>66</v>
      </c>
      <c r="D9" s="53">
        <v>30</v>
      </c>
      <c r="E9" s="322"/>
      <c r="F9" s="312"/>
      <c r="K9" s="2"/>
      <c r="L9" s="2"/>
      <c r="M9" s="2"/>
      <c r="N9" s="2"/>
      <c r="O9" s="2"/>
      <c r="P9" s="2"/>
      <c r="Q9" s="2"/>
      <c r="R9" s="2"/>
      <c r="S9" s="2"/>
      <c r="T9" s="2"/>
      <c r="U9" s="2"/>
      <c r="V9" s="2"/>
      <c r="W9" s="2"/>
    </row>
    <row r="10" spans="1:23" s="1" customFormat="1">
      <c r="A10" s="198"/>
      <c r="B10" s="86"/>
      <c r="C10" s="199"/>
      <c r="D10" s="86"/>
      <c r="E10" s="289"/>
      <c r="F10" s="273"/>
      <c r="K10" s="2"/>
      <c r="L10" s="2"/>
      <c r="M10" s="2"/>
      <c r="N10" s="2"/>
      <c r="O10" s="2"/>
      <c r="P10" s="2"/>
      <c r="Q10" s="2"/>
      <c r="R10" s="2"/>
      <c r="S10" s="2"/>
      <c r="T10" s="2"/>
      <c r="U10" s="2"/>
      <c r="V10" s="2"/>
      <c r="W10" s="2"/>
    </row>
    <row r="11" spans="1:23" ht="87.5">
      <c r="A11" s="51" t="s">
        <v>54</v>
      </c>
      <c r="B11" s="58" t="s">
        <v>145</v>
      </c>
      <c r="C11" s="52" t="s">
        <v>66</v>
      </c>
      <c r="D11" s="53">
        <v>8</v>
      </c>
      <c r="E11" s="322"/>
      <c r="F11" s="312"/>
    </row>
    <row r="12" spans="1:23">
      <c r="A12" s="82"/>
      <c r="B12" s="121"/>
      <c r="C12" s="83"/>
      <c r="D12" s="109"/>
      <c r="E12" s="323"/>
      <c r="F12" s="324"/>
    </row>
    <row r="13" spans="1:23" ht="29.25" customHeight="1">
      <c r="A13" s="51" t="s">
        <v>55</v>
      </c>
      <c r="B13" s="123" t="s">
        <v>3</v>
      </c>
      <c r="C13" s="52" t="s">
        <v>44</v>
      </c>
      <c r="D13" s="53">
        <v>2</v>
      </c>
      <c r="E13" s="322"/>
      <c r="F13" s="312"/>
    </row>
    <row r="14" spans="1:23">
      <c r="A14" s="82"/>
      <c r="B14" s="31"/>
      <c r="C14" s="31"/>
      <c r="D14" s="31"/>
      <c r="E14" s="323"/>
      <c r="F14" s="324"/>
    </row>
    <row r="15" spans="1:23" ht="14">
      <c r="A15" s="48" t="s">
        <v>15</v>
      </c>
      <c r="B15" s="49" t="s">
        <v>25</v>
      </c>
      <c r="C15" s="91"/>
      <c r="D15" s="126"/>
      <c r="E15" s="295"/>
      <c r="F15" s="277">
        <f>SUM(F9:F14)</f>
        <v>0</v>
      </c>
    </row>
    <row r="16" spans="1:23">
      <c r="A16" s="11"/>
      <c r="B16" s="8"/>
      <c r="C16" s="6"/>
      <c r="D16" s="7"/>
      <c r="E16" s="276"/>
      <c r="F16" s="296"/>
    </row>
    <row r="17" spans="2:6">
      <c r="B17" s="8"/>
      <c r="D17" s="19"/>
      <c r="E17" s="13"/>
      <c r="F17" s="13"/>
    </row>
    <row r="53" spans="1:23">
      <c r="G53" s="3"/>
      <c r="H53" s="3"/>
      <c r="I53" s="3"/>
      <c r="J53" s="3"/>
      <c r="K53" s="3"/>
      <c r="L53" s="3"/>
      <c r="M53" s="3"/>
      <c r="N53" s="3"/>
      <c r="O53" s="3"/>
      <c r="P53" s="3"/>
      <c r="Q53" s="3"/>
      <c r="R53" s="3"/>
      <c r="S53" s="3"/>
      <c r="T53" s="3"/>
      <c r="U53" s="3"/>
      <c r="V53" s="3"/>
      <c r="W53" s="3"/>
    </row>
    <row r="56" spans="1:23">
      <c r="A56" s="3"/>
      <c r="B56" s="3"/>
      <c r="C56" s="3"/>
      <c r="D56" s="3"/>
      <c r="E56" s="237"/>
      <c r="F56" s="194">
        <f>E56*D56</f>
        <v>0</v>
      </c>
    </row>
  </sheetData>
  <mergeCells count="3">
    <mergeCell ref="A4:F4"/>
    <mergeCell ref="A6:F6"/>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1.xml><?xml version="1.0" encoding="utf-8"?>
<worksheet xmlns="http://schemas.openxmlformats.org/spreadsheetml/2006/main" xmlns:r="http://schemas.openxmlformats.org/officeDocument/2006/relationships">
  <dimension ref="A1:W61"/>
  <sheetViews>
    <sheetView topLeftCell="A9" zoomScaleNormal="100" zoomScaleSheetLayoutView="85" workbookViewId="0">
      <selection activeCell="F12" sqref="F12"/>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63</v>
      </c>
      <c r="B3" s="28" t="s">
        <v>47</v>
      </c>
      <c r="C3" s="25"/>
      <c r="D3" s="25"/>
      <c r="E3" s="285"/>
      <c r="F3" s="303"/>
      <c r="G3" s="1"/>
      <c r="H3" s="1" t="s">
        <v>45</v>
      </c>
      <c r="I3" s="1"/>
      <c r="J3" s="1"/>
    </row>
    <row r="4" spans="1:23" s="2" customFormat="1" ht="43.5" customHeight="1">
      <c r="A4" s="445" t="s">
        <v>95</v>
      </c>
      <c r="B4" s="446"/>
      <c r="C4" s="446"/>
      <c r="D4" s="446"/>
      <c r="E4" s="446"/>
      <c r="F4" s="447"/>
      <c r="G4" s="1"/>
      <c r="H4" s="1"/>
      <c r="I4" s="1"/>
      <c r="J4" s="1"/>
    </row>
    <row r="5" spans="1:23" s="2" customFormat="1" ht="14">
      <c r="A5" s="427"/>
      <c r="B5" s="432"/>
      <c r="C5" s="432"/>
      <c r="D5" s="432"/>
      <c r="E5" s="432"/>
      <c r="F5" s="433"/>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73"/>
      <c r="K7" s="2"/>
      <c r="L7" s="2"/>
      <c r="M7" s="2"/>
      <c r="N7" s="2"/>
      <c r="O7" s="2"/>
      <c r="P7" s="2"/>
      <c r="Q7" s="2"/>
      <c r="R7" s="2"/>
      <c r="S7" s="2"/>
      <c r="T7" s="2"/>
      <c r="U7" s="2"/>
      <c r="V7" s="2"/>
      <c r="W7" s="2"/>
    </row>
    <row r="8" spans="1:23" s="1" customFormat="1" ht="120.75" customHeight="1">
      <c r="A8" s="59" t="s">
        <v>53</v>
      </c>
      <c r="B8" s="129" t="s">
        <v>172</v>
      </c>
      <c r="C8" s="69" t="s">
        <v>65</v>
      </c>
      <c r="D8" s="278">
        <v>130.38</v>
      </c>
      <c r="E8" s="392"/>
      <c r="F8" s="275"/>
      <c r="K8" s="2"/>
      <c r="L8" s="2"/>
      <c r="M8" s="2"/>
      <c r="N8" s="2"/>
      <c r="O8" s="2"/>
      <c r="P8" s="2"/>
      <c r="Q8" s="2"/>
      <c r="R8" s="2"/>
      <c r="S8" s="2"/>
      <c r="T8" s="2"/>
      <c r="U8" s="2"/>
      <c r="V8" s="2"/>
      <c r="W8" s="2"/>
    </row>
    <row r="9" spans="1:23" s="1" customFormat="1">
      <c r="A9" s="34"/>
      <c r="B9" s="35"/>
      <c r="C9" s="92"/>
      <c r="D9" s="35"/>
      <c r="E9" s="393"/>
      <c r="F9" s="274"/>
      <c r="K9" s="2"/>
      <c r="L9" s="2"/>
      <c r="M9" s="2"/>
      <c r="N9" s="2"/>
      <c r="O9" s="2"/>
      <c r="P9" s="2"/>
      <c r="Q9" s="2"/>
      <c r="R9" s="2"/>
      <c r="S9" s="2"/>
      <c r="T9" s="2"/>
      <c r="U9" s="2"/>
      <c r="V9" s="2"/>
      <c r="W9" s="2"/>
    </row>
    <row r="10" spans="1:23" s="1" customFormat="1" ht="100">
      <c r="A10" s="51" t="s">
        <v>54</v>
      </c>
      <c r="B10" s="123" t="s">
        <v>201</v>
      </c>
      <c r="C10" s="52" t="s">
        <v>65</v>
      </c>
      <c r="D10" s="280">
        <v>127.35</v>
      </c>
      <c r="E10" s="333"/>
      <c r="F10" s="279"/>
      <c r="K10" s="2"/>
      <c r="L10" s="2"/>
      <c r="M10" s="2"/>
      <c r="N10" s="2"/>
      <c r="O10" s="2"/>
      <c r="P10" s="2"/>
      <c r="Q10" s="2"/>
      <c r="R10" s="2"/>
      <c r="S10" s="2"/>
      <c r="T10" s="2"/>
      <c r="U10" s="2"/>
      <c r="V10" s="2"/>
      <c r="W10" s="2"/>
    </row>
    <row r="11" spans="1:23">
      <c r="A11" s="34"/>
      <c r="B11" s="35"/>
      <c r="C11" s="92"/>
      <c r="D11" s="35"/>
      <c r="E11" s="393"/>
      <c r="F11" s="274"/>
    </row>
    <row r="12" spans="1:23" ht="112.5">
      <c r="A12" s="51" t="s">
        <v>54</v>
      </c>
      <c r="B12" s="123" t="s">
        <v>179</v>
      </c>
      <c r="C12" s="52" t="s">
        <v>44</v>
      </c>
      <c r="D12" s="280">
        <v>1</v>
      </c>
      <c r="E12" s="333"/>
      <c r="F12" s="279"/>
    </row>
    <row r="13" spans="1:23">
      <c r="A13" s="11"/>
      <c r="B13" s="225"/>
      <c r="C13" s="226"/>
      <c r="D13" s="227"/>
      <c r="F13" s="276"/>
    </row>
    <row r="14" spans="1:23" ht="14">
      <c r="A14" s="48" t="s">
        <v>16</v>
      </c>
      <c r="B14" s="49" t="s">
        <v>26</v>
      </c>
      <c r="C14" s="91"/>
      <c r="D14" s="126"/>
      <c r="E14" s="295"/>
      <c r="F14" s="277">
        <f>F12+F10+F8</f>
        <v>0</v>
      </c>
    </row>
    <row r="15" spans="1:23">
      <c r="A15" s="11"/>
      <c r="B15" s="8"/>
      <c r="C15" s="6"/>
      <c r="D15" s="7"/>
      <c r="E15" s="276"/>
      <c r="F15" s="317"/>
    </row>
    <row r="16" spans="1:23">
      <c r="B16" s="8"/>
      <c r="D16" s="19"/>
      <c r="E16" s="13"/>
      <c r="F16" s="318"/>
    </row>
    <row r="61" spans="6:6">
      <c r="F61" s="306">
        <f>E61*D61</f>
        <v>0</v>
      </c>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2.xml><?xml version="1.0" encoding="utf-8"?>
<worksheet xmlns="http://schemas.openxmlformats.org/spreadsheetml/2006/main" xmlns:r="http://schemas.openxmlformats.org/officeDocument/2006/relationships">
  <dimension ref="A1:W65"/>
  <sheetViews>
    <sheetView topLeftCell="A9" zoomScaleNormal="100" zoomScaleSheetLayoutView="85" workbookViewId="0">
      <selection activeCell="E27" sqref="E27"/>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1.269531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71</v>
      </c>
      <c r="B3" s="28" t="s">
        <v>48</v>
      </c>
      <c r="C3" s="25"/>
      <c r="D3" s="25"/>
      <c r="E3" s="285"/>
      <c r="F3" s="303"/>
      <c r="G3" s="1"/>
      <c r="H3" s="1" t="s">
        <v>45</v>
      </c>
      <c r="I3" s="1"/>
      <c r="J3" s="1"/>
    </row>
    <row r="4" spans="1:23" s="2" customFormat="1" ht="211.5" customHeight="1">
      <c r="A4" s="448" t="s">
        <v>96</v>
      </c>
      <c r="B4" s="449"/>
      <c r="C4" s="449"/>
      <c r="D4" s="449"/>
      <c r="E4" s="449"/>
      <c r="F4" s="450"/>
      <c r="G4" s="1"/>
      <c r="H4" s="1"/>
      <c r="I4" s="1"/>
      <c r="J4" s="1"/>
    </row>
    <row r="5" spans="1:23" s="2" customFormat="1" ht="14">
      <c r="A5" s="427"/>
      <c r="B5" s="432"/>
      <c r="C5" s="432"/>
      <c r="D5" s="432"/>
      <c r="E5" s="432"/>
      <c r="F5" s="433"/>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94"/>
      <c r="K7" s="2"/>
      <c r="L7" s="2"/>
      <c r="M7" s="2"/>
      <c r="N7" s="2"/>
      <c r="O7" s="2"/>
      <c r="P7" s="2"/>
      <c r="Q7" s="2"/>
      <c r="R7" s="2"/>
      <c r="S7" s="2"/>
      <c r="T7" s="2"/>
      <c r="U7" s="2"/>
      <c r="V7" s="2"/>
      <c r="W7" s="2"/>
    </row>
    <row r="8" spans="1:23" s="1" customFormat="1" ht="108" customHeight="1">
      <c r="A8" s="59" t="s">
        <v>53</v>
      </c>
      <c r="B8" s="129" t="s">
        <v>178</v>
      </c>
      <c r="C8" s="61"/>
      <c r="D8" s="130"/>
      <c r="E8" s="319"/>
      <c r="F8" s="320"/>
      <c r="K8" s="2"/>
      <c r="L8" s="2"/>
      <c r="M8" s="2"/>
      <c r="N8" s="2"/>
      <c r="O8" s="2"/>
      <c r="P8" s="2"/>
      <c r="Q8" s="2"/>
      <c r="R8" s="2"/>
      <c r="S8" s="2"/>
      <c r="T8" s="2"/>
      <c r="U8" s="2"/>
      <c r="V8" s="2"/>
      <c r="W8" s="2"/>
    </row>
    <row r="9" spans="1:23" s="1" customFormat="1">
      <c r="A9" s="63"/>
      <c r="B9" s="114" t="s">
        <v>173</v>
      </c>
      <c r="C9" s="65" t="s">
        <v>44</v>
      </c>
      <c r="D9" s="66">
        <v>2</v>
      </c>
      <c r="E9" s="297"/>
      <c r="F9" s="298"/>
      <c r="K9" s="2"/>
      <c r="L9" s="2"/>
      <c r="M9" s="2"/>
      <c r="N9" s="2"/>
      <c r="O9" s="2"/>
      <c r="P9" s="2"/>
      <c r="Q9" s="2"/>
      <c r="R9" s="2"/>
      <c r="S9" s="2"/>
      <c r="T9" s="2"/>
      <c r="U9" s="2"/>
      <c r="V9" s="2"/>
      <c r="W9" s="2"/>
    </row>
    <row r="10" spans="1:23" s="1" customFormat="1">
      <c r="A10" s="63"/>
      <c r="B10" s="114" t="s">
        <v>138</v>
      </c>
      <c r="C10" s="65" t="s">
        <v>44</v>
      </c>
      <c r="D10" s="66">
        <v>2</v>
      </c>
      <c r="E10" s="297"/>
      <c r="F10" s="298"/>
      <c r="K10" s="2"/>
      <c r="L10" s="2"/>
      <c r="M10" s="2"/>
      <c r="N10" s="2"/>
      <c r="O10" s="2"/>
      <c r="P10" s="2"/>
      <c r="Q10" s="2"/>
      <c r="R10" s="2"/>
      <c r="S10" s="2"/>
      <c r="T10" s="2"/>
      <c r="U10" s="2"/>
      <c r="V10" s="2"/>
      <c r="W10" s="2"/>
    </row>
    <row r="11" spans="1:23" s="1" customFormat="1">
      <c r="A11" s="198"/>
      <c r="B11" s="86"/>
      <c r="C11" s="199"/>
      <c r="D11" s="86"/>
      <c r="E11" s="289"/>
      <c r="F11" s="294"/>
      <c r="K11" s="2"/>
      <c r="L11" s="2"/>
      <c r="M11" s="2"/>
      <c r="N11" s="2"/>
      <c r="O11" s="2"/>
      <c r="P11" s="2"/>
      <c r="Q11" s="2"/>
      <c r="R11" s="2"/>
      <c r="S11" s="2"/>
      <c r="T11" s="2"/>
      <c r="U11" s="2"/>
      <c r="V11" s="2"/>
      <c r="W11" s="2"/>
    </row>
    <row r="12" spans="1:23" s="1" customFormat="1" ht="108" customHeight="1">
      <c r="A12" s="59" t="s">
        <v>54</v>
      </c>
      <c r="B12" s="129" t="s">
        <v>177</v>
      </c>
      <c r="C12" s="61"/>
      <c r="D12" s="130"/>
      <c r="E12" s="319"/>
      <c r="F12" s="320"/>
      <c r="K12" s="2"/>
      <c r="L12" s="2"/>
      <c r="M12" s="2"/>
      <c r="N12" s="2"/>
      <c r="O12" s="2"/>
      <c r="P12" s="2"/>
      <c r="Q12" s="2"/>
      <c r="R12" s="2"/>
      <c r="S12" s="2"/>
      <c r="T12" s="2"/>
      <c r="U12" s="2"/>
      <c r="V12" s="2"/>
      <c r="W12" s="2"/>
    </row>
    <row r="13" spans="1:23">
      <c r="A13" s="63"/>
      <c r="B13" s="114" t="s">
        <v>176</v>
      </c>
      <c r="C13" s="65" t="s">
        <v>44</v>
      </c>
      <c r="D13" s="66">
        <v>1</v>
      </c>
      <c r="E13" s="297"/>
      <c r="F13" s="298"/>
    </row>
    <row r="14" spans="1:23">
      <c r="A14" s="82"/>
      <c r="B14" s="26"/>
      <c r="C14" s="201"/>
      <c r="D14" s="200"/>
      <c r="E14" s="321"/>
      <c r="F14" s="273"/>
    </row>
    <row r="15" spans="1:23" ht="14">
      <c r="A15" s="48" t="s">
        <v>10</v>
      </c>
      <c r="B15" s="49" t="s">
        <v>27</v>
      </c>
      <c r="C15" s="91"/>
      <c r="D15" s="126"/>
      <c r="E15" s="295"/>
      <c r="F15" s="277">
        <f>SUM(F9:F13)</f>
        <v>0</v>
      </c>
    </row>
    <row r="16" spans="1:23">
      <c r="A16" s="11"/>
      <c r="B16" s="8"/>
      <c r="C16" s="6"/>
      <c r="D16" s="7"/>
      <c r="E16" s="276"/>
      <c r="F16" s="317"/>
    </row>
    <row r="17" spans="2:6">
      <c r="B17" s="8"/>
      <c r="D17" s="19"/>
      <c r="E17" s="13"/>
      <c r="F17" s="318"/>
    </row>
    <row r="65" spans="6:6">
      <c r="F65" s="306">
        <f>E65*D65</f>
        <v>0</v>
      </c>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3.xml><?xml version="1.0" encoding="utf-8"?>
<worksheet xmlns="http://schemas.openxmlformats.org/spreadsheetml/2006/main" xmlns:r="http://schemas.openxmlformats.org/officeDocument/2006/relationships">
  <dimension ref="A1:W33"/>
  <sheetViews>
    <sheetView topLeftCell="A20" zoomScaleNormal="100" zoomScaleSheetLayoutView="85" workbookViewId="0">
      <selection activeCell="E20" sqref="E20"/>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1.4531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80</v>
      </c>
      <c r="B3" s="28" t="s">
        <v>174</v>
      </c>
      <c r="C3" s="25"/>
      <c r="D3" s="25"/>
      <c r="E3" s="285"/>
      <c r="F3" s="303"/>
      <c r="G3" s="1"/>
      <c r="H3" s="1" t="s">
        <v>45</v>
      </c>
      <c r="I3" s="1"/>
      <c r="J3" s="1"/>
    </row>
    <row r="4" spans="1:23" s="2" customFormat="1" ht="42" customHeight="1">
      <c r="A4" s="448" t="s">
        <v>97</v>
      </c>
      <c r="B4" s="449"/>
      <c r="C4" s="449"/>
      <c r="D4" s="449"/>
      <c r="E4" s="449"/>
      <c r="F4" s="450"/>
      <c r="G4" s="1"/>
      <c r="H4" s="1"/>
      <c r="I4" s="1"/>
      <c r="J4" s="1"/>
    </row>
    <row r="5" spans="1:23" s="2" customFormat="1" ht="14">
      <c r="A5" s="427"/>
      <c r="B5" s="432"/>
      <c r="C5" s="432"/>
      <c r="D5" s="432"/>
      <c r="E5" s="432"/>
      <c r="F5" s="433"/>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94"/>
      <c r="K7" s="2"/>
      <c r="L7" s="2"/>
      <c r="M7" s="2"/>
      <c r="N7" s="2"/>
      <c r="O7" s="2"/>
      <c r="P7" s="2"/>
      <c r="Q7" s="2"/>
      <c r="R7" s="2"/>
      <c r="S7" s="2"/>
      <c r="T7" s="2"/>
      <c r="U7" s="2"/>
      <c r="V7" s="2"/>
      <c r="W7" s="2"/>
    </row>
    <row r="8" spans="1:23" s="1" customFormat="1" ht="165" customHeight="1">
      <c r="A8" s="59" t="s">
        <v>53</v>
      </c>
      <c r="B8" s="129" t="s">
        <v>181</v>
      </c>
      <c r="C8" s="65" t="s">
        <v>44</v>
      </c>
      <c r="D8" s="66">
        <v>2</v>
      </c>
      <c r="E8" s="297"/>
      <c r="F8" s="298"/>
      <c r="K8" s="2"/>
      <c r="L8" s="2"/>
      <c r="M8" s="2"/>
      <c r="N8" s="2"/>
      <c r="O8" s="2"/>
      <c r="P8" s="2"/>
      <c r="Q8" s="2"/>
      <c r="R8" s="2"/>
      <c r="S8" s="2"/>
      <c r="T8" s="2"/>
      <c r="U8" s="2"/>
      <c r="V8" s="2"/>
      <c r="W8" s="2"/>
    </row>
    <row r="9" spans="1:23" s="1" customFormat="1">
      <c r="A9" s="198"/>
      <c r="B9" s="86"/>
      <c r="C9" s="199"/>
      <c r="D9" s="86"/>
      <c r="E9" s="289"/>
      <c r="F9" s="273"/>
      <c r="K9" s="2"/>
      <c r="L9" s="2"/>
      <c r="M9" s="2"/>
      <c r="N9" s="2"/>
      <c r="O9" s="2"/>
      <c r="P9" s="2"/>
      <c r="Q9" s="2"/>
      <c r="R9" s="2"/>
      <c r="S9" s="2"/>
      <c r="T9" s="2"/>
      <c r="U9" s="2"/>
      <c r="V9" s="2"/>
      <c r="W9" s="2"/>
    </row>
    <row r="10" spans="1:23" s="1" customFormat="1" ht="163.5" customHeight="1">
      <c r="A10" s="51" t="s">
        <v>54</v>
      </c>
      <c r="B10" s="123" t="s">
        <v>180</v>
      </c>
      <c r="C10" s="52" t="s">
        <v>44</v>
      </c>
      <c r="D10" s="53">
        <v>1</v>
      </c>
      <c r="E10" s="293"/>
      <c r="F10" s="312"/>
      <c r="K10" s="2"/>
      <c r="L10" s="2"/>
      <c r="M10" s="2"/>
      <c r="N10" s="2"/>
      <c r="O10" s="2"/>
      <c r="P10" s="2"/>
      <c r="Q10" s="2"/>
      <c r="R10" s="2"/>
      <c r="S10" s="2"/>
      <c r="T10" s="2"/>
      <c r="U10" s="2"/>
      <c r="V10" s="2"/>
      <c r="W10" s="2"/>
    </row>
    <row r="11" spans="1:23">
      <c r="A11" s="208"/>
      <c r="B11" s="5"/>
      <c r="C11" s="208"/>
      <c r="D11" s="5"/>
      <c r="E11" s="292"/>
      <c r="F11" s="292"/>
      <c r="G11" s="3"/>
      <c r="H11" s="3"/>
      <c r="I11" s="3"/>
      <c r="J11" s="3"/>
      <c r="K11" s="3"/>
      <c r="L11" s="3"/>
      <c r="M11" s="3"/>
      <c r="N11" s="3"/>
      <c r="O11" s="3"/>
      <c r="P11" s="3"/>
      <c r="Q11" s="3"/>
      <c r="R11" s="3"/>
      <c r="S11" s="3"/>
      <c r="T11" s="3"/>
      <c r="U11" s="3"/>
      <c r="V11" s="3"/>
      <c r="W11" s="3"/>
    </row>
    <row r="12" spans="1:23" ht="150">
      <c r="A12" s="59" t="s">
        <v>55</v>
      </c>
      <c r="B12" s="123" t="s">
        <v>182</v>
      </c>
      <c r="C12" s="52" t="s">
        <v>44</v>
      </c>
      <c r="D12" s="53">
        <v>1</v>
      </c>
      <c r="E12" s="293"/>
      <c r="F12" s="312"/>
      <c r="G12" s="3"/>
      <c r="H12" s="3"/>
      <c r="I12" s="3"/>
      <c r="J12" s="3"/>
      <c r="K12" s="3"/>
      <c r="L12" s="3"/>
      <c r="M12" s="3"/>
      <c r="N12" s="3"/>
      <c r="O12" s="3"/>
      <c r="P12" s="3"/>
      <c r="Q12" s="3"/>
      <c r="R12" s="3"/>
      <c r="S12" s="3"/>
      <c r="T12" s="3"/>
      <c r="U12" s="3"/>
      <c r="V12" s="3"/>
      <c r="W12" s="3"/>
    </row>
    <row r="13" spans="1:23" s="1" customFormat="1">
      <c r="A13" s="198"/>
      <c r="B13" s="86"/>
      <c r="C13" s="199"/>
      <c r="D13" s="86"/>
      <c r="E13" s="289"/>
      <c r="F13" s="273"/>
      <c r="K13" s="2"/>
      <c r="L13" s="2"/>
      <c r="M13" s="2"/>
      <c r="N13" s="2"/>
      <c r="O13" s="2"/>
      <c r="P13" s="2"/>
      <c r="Q13" s="2"/>
      <c r="R13" s="2"/>
      <c r="S13" s="2"/>
      <c r="T13" s="2"/>
      <c r="U13" s="2"/>
      <c r="V13" s="2"/>
      <c r="W13" s="2"/>
    </row>
    <row r="14" spans="1:23" ht="165" customHeight="1">
      <c r="A14" s="59" t="s">
        <v>56</v>
      </c>
      <c r="B14" s="129" t="s">
        <v>183</v>
      </c>
      <c r="C14" s="52" t="s">
        <v>44</v>
      </c>
      <c r="D14" s="53">
        <v>1</v>
      </c>
      <c r="E14" s="293"/>
      <c r="F14" s="312"/>
    </row>
    <row r="15" spans="1:23">
      <c r="A15" s="82"/>
      <c r="B15" s="26"/>
      <c r="C15" s="83"/>
      <c r="D15" s="84"/>
      <c r="E15" s="313"/>
      <c r="F15" s="314"/>
    </row>
    <row r="16" spans="1:23" ht="155.25" customHeight="1">
      <c r="A16" s="59" t="s">
        <v>57</v>
      </c>
      <c r="B16" s="129" t="s">
        <v>184</v>
      </c>
      <c r="C16" s="52" t="s">
        <v>44</v>
      </c>
      <c r="D16" s="53">
        <v>1</v>
      </c>
      <c r="E16" s="293"/>
      <c r="F16" s="312"/>
    </row>
    <row r="17" spans="1:10">
      <c r="A17" s="82"/>
      <c r="B17" s="26"/>
      <c r="C17" s="83"/>
      <c r="D17" s="84"/>
      <c r="E17" s="313"/>
      <c r="F17" s="314"/>
    </row>
    <row r="18" spans="1:10" ht="150" customHeight="1">
      <c r="A18" s="59" t="s">
        <v>58</v>
      </c>
      <c r="B18" s="129" t="s">
        <v>185</v>
      </c>
      <c r="C18" s="52" t="s">
        <v>44</v>
      </c>
      <c r="D18" s="53">
        <v>1</v>
      </c>
      <c r="E18" s="293"/>
      <c r="F18" s="312"/>
    </row>
    <row r="19" spans="1:10">
      <c r="A19" s="82"/>
      <c r="B19" s="26"/>
      <c r="C19" s="83"/>
      <c r="D19" s="84"/>
      <c r="E19" s="313"/>
      <c r="F19" s="314"/>
    </row>
    <row r="20" spans="1:10" ht="152.25" customHeight="1">
      <c r="A20" s="51" t="s">
        <v>59</v>
      </c>
      <c r="B20" s="123" t="s">
        <v>186</v>
      </c>
      <c r="C20" s="52" t="s">
        <v>44</v>
      </c>
      <c r="D20" s="53">
        <v>1</v>
      </c>
      <c r="E20" s="293"/>
      <c r="F20" s="312"/>
    </row>
    <row r="21" spans="1:10" ht="14.25" customHeight="1">
      <c r="A21" s="37"/>
      <c r="B21" s="235"/>
      <c r="C21" s="226"/>
      <c r="D21" s="44"/>
      <c r="E21" s="315"/>
      <c r="F21" s="316"/>
      <c r="J21" s="210"/>
    </row>
    <row r="22" spans="1:10" ht="14">
      <c r="A22" s="48" t="s">
        <v>4</v>
      </c>
      <c r="B22" s="49" t="s">
        <v>175</v>
      </c>
      <c r="C22" s="91"/>
      <c r="D22" s="126"/>
      <c r="E22" s="295"/>
      <c r="F22" s="277">
        <f>SUM(F8:F20)</f>
        <v>0</v>
      </c>
    </row>
    <row r="23" spans="1:10">
      <c r="A23" s="11"/>
      <c r="B23" s="8"/>
      <c r="C23" s="6"/>
      <c r="D23" s="7"/>
      <c r="E23" s="276"/>
      <c r="F23" s="317"/>
    </row>
    <row r="24" spans="1:10">
      <c r="B24" s="8"/>
      <c r="D24" s="19"/>
      <c r="E24" s="13"/>
      <c r="F24" s="318"/>
    </row>
    <row r="25" spans="1:10" ht="15.5">
      <c r="B25" s="218"/>
    </row>
    <row r="33" spans="1:23">
      <c r="A33" s="3"/>
      <c r="B33" s="3"/>
      <c r="C33" s="3"/>
      <c r="D33" s="2"/>
      <c r="E33" s="237"/>
      <c r="F33" s="306">
        <f>E33*D33</f>
        <v>0</v>
      </c>
      <c r="G33" s="3"/>
      <c r="H33" s="3"/>
      <c r="I33" s="3"/>
      <c r="J33" s="3"/>
      <c r="K33" s="3"/>
      <c r="L33" s="3"/>
      <c r="M33" s="3"/>
      <c r="N33" s="3"/>
      <c r="O33" s="3"/>
      <c r="P33" s="3"/>
      <c r="Q33" s="3"/>
      <c r="R33" s="3"/>
      <c r="S33" s="3"/>
      <c r="T33" s="3"/>
      <c r="U33" s="3"/>
      <c r="V33" s="3"/>
      <c r="W33" s="3"/>
    </row>
  </sheetData>
  <mergeCells count="2">
    <mergeCell ref="A4:F4"/>
    <mergeCell ref="A5:F5"/>
  </mergeCells>
  <pageMargins left="0.98425196850393704" right="0.39370078740157483" top="0.78740157480314965" bottom="0.39370078740157483" header="0.19685039370078741" footer="0.39370078740157483"/>
  <pageSetup paperSize="9" fitToHeight="0"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4.xml><?xml version="1.0" encoding="utf-8"?>
<worksheet xmlns="http://schemas.openxmlformats.org/spreadsheetml/2006/main" xmlns:r="http://schemas.openxmlformats.org/officeDocument/2006/relationships">
  <dimension ref="A1:W52"/>
  <sheetViews>
    <sheetView topLeftCell="A10" zoomScaleNormal="100" zoomScaleSheetLayoutView="85" workbookViewId="0">
      <selection activeCell="F21" sqref="F21"/>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84</v>
      </c>
      <c r="B3" s="28" t="s">
        <v>49</v>
      </c>
      <c r="C3" s="25"/>
      <c r="D3" s="25"/>
      <c r="E3" s="285"/>
      <c r="F3" s="303"/>
      <c r="G3" s="1"/>
      <c r="H3" s="1" t="s">
        <v>45</v>
      </c>
      <c r="I3" s="1"/>
      <c r="J3" s="1"/>
    </row>
    <row r="4" spans="1:23" s="2" customFormat="1" ht="132" customHeight="1">
      <c r="A4" s="445" t="s">
        <v>98</v>
      </c>
      <c r="B4" s="451"/>
      <c r="C4" s="451"/>
      <c r="D4" s="451"/>
      <c r="E4" s="451"/>
      <c r="F4" s="452"/>
      <c r="G4" s="1"/>
      <c r="H4" s="1"/>
      <c r="I4" s="1"/>
      <c r="J4" s="1"/>
    </row>
    <row r="5" spans="1:23" s="2" customFormat="1">
      <c r="A5" s="445"/>
      <c r="B5" s="451"/>
      <c r="C5" s="451"/>
      <c r="D5" s="451"/>
      <c r="E5" s="451"/>
      <c r="F5" s="452"/>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34"/>
      <c r="B7" s="35"/>
      <c r="C7" s="92"/>
      <c r="D7" s="35"/>
      <c r="E7" s="290"/>
      <c r="F7" s="311"/>
      <c r="K7" s="2"/>
      <c r="L7" s="2"/>
      <c r="M7" s="2"/>
      <c r="N7" s="2"/>
      <c r="O7" s="2"/>
      <c r="P7" s="2"/>
      <c r="Q7" s="2"/>
      <c r="R7" s="2"/>
      <c r="S7" s="2"/>
      <c r="T7" s="2"/>
      <c r="U7" s="2"/>
      <c r="V7" s="2"/>
      <c r="W7" s="2"/>
    </row>
    <row r="8" spans="1:23" s="1" customFormat="1" ht="37.5">
      <c r="A8" s="81" t="s">
        <v>53</v>
      </c>
      <c r="B8" s="75" t="s">
        <v>187</v>
      </c>
      <c r="C8" s="136"/>
      <c r="D8" s="188"/>
      <c r="E8" s="95"/>
      <c r="F8" s="355"/>
      <c r="K8" s="2"/>
      <c r="L8" s="2"/>
      <c r="M8" s="2"/>
      <c r="N8" s="2"/>
      <c r="O8" s="2"/>
      <c r="P8" s="2"/>
      <c r="Q8" s="2"/>
      <c r="R8" s="2"/>
      <c r="S8" s="2"/>
      <c r="T8" s="2"/>
      <c r="U8" s="2"/>
      <c r="V8" s="2"/>
      <c r="W8" s="2"/>
    </row>
    <row r="9" spans="1:23" s="1" customFormat="1" ht="14.5">
      <c r="A9" s="96"/>
      <c r="B9" s="120" t="s">
        <v>100</v>
      </c>
      <c r="C9" s="137" t="s">
        <v>99</v>
      </c>
      <c r="D9" s="117">
        <v>49.24</v>
      </c>
      <c r="E9" s="99"/>
      <c r="F9" s="356"/>
      <c r="K9" s="2"/>
      <c r="L9" s="2"/>
      <c r="M9" s="2"/>
      <c r="N9" s="2"/>
      <c r="O9" s="2"/>
      <c r="P9" s="2"/>
      <c r="Q9" s="2"/>
      <c r="R9" s="2"/>
      <c r="S9" s="2"/>
      <c r="T9" s="2"/>
      <c r="U9" s="2"/>
      <c r="V9" s="2"/>
      <c r="W9" s="2"/>
    </row>
    <row r="10" spans="1:23" ht="13">
      <c r="A10" s="101"/>
      <c r="B10" s="135" t="s">
        <v>101</v>
      </c>
      <c r="C10" s="138" t="s">
        <v>66</v>
      </c>
      <c r="D10" s="118">
        <v>30.11</v>
      </c>
      <c r="E10" s="104"/>
      <c r="F10" s="357"/>
    </row>
    <row r="11" spans="1:23">
      <c r="A11" s="134"/>
      <c r="B11" s="119"/>
      <c r="C11" s="139"/>
      <c r="D11" s="194"/>
      <c r="E11" s="133"/>
      <c r="F11" s="358"/>
    </row>
    <row r="12" spans="1:23" ht="54" customHeight="1">
      <c r="A12" s="81" t="s">
        <v>54</v>
      </c>
      <c r="B12" s="75" t="s">
        <v>188</v>
      </c>
      <c r="C12" s="136"/>
      <c r="D12" s="188"/>
      <c r="E12" s="95"/>
      <c r="F12" s="355"/>
    </row>
    <row r="13" spans="1:23" ht="14.5">
      <c r="A13" s="96"/>
      <c r="B13" s="120" t="s">
        <v>100</v>
      </c>
      <c r="C13" s="137" t="s">
        <v>99</v>
      </c>
      <c r="D13" s="117">
        <v>8.65</v>
      </c>
      <c r="E13" s="99"/>
      <c r="F13" s="356"/>
    </row>
    <row r="14" spans="1:23" ht="14.5">
      <c r="A14" s="101"/>
      <c r="B14" s="135" t="s">
        <v>102</v>
      </c>
      <c r="C14" s="138" t="s">
        <v>99</v>
      </c>
      <c r="D14" s="118">
        <v>39.36</v>
      </c>
      <c r="E14" s="104"/>
      <c r="F14" s="357"/>
    </row>
    <row r="15" spans="1:23">
      <c r="A15" s="134"/>
      <c r="B15" s="119"/>
      <c r="C15" s="139"/>
      <c r="D15" s="194"/>
      <c r="E15" s="133"/>
      <c r="F15" s="358"/>
    </row>
    <row r="16" spans="1:23" ht="50">
      <c r="A16" s="81" t="s">
        <v>55</v>
      </c>
      <c r="B16" s="75" t="s">
        <v>189</v>
      </c>
      <c r="C16" s="141"/>
      <c r="D16" s="195"/>
      <c r="E16" s="111"/>
      <c r="F16" s="246"/>
    </row>
    <row r="17" spans="1:13" ht="15" customHeight="1">
      <c r="A17" s="96"/>
      <c r="B17" s="120" t="s">
        <v>103</v>
      </c>
      <c r="C17" s="137" t="s">
        <v>99</v>
      </c>
      <c r="D17" s="360">
        <v>34.630000000000003</v>
      </c>
      <c r="E17" s="113"/>
      <c r="F17" s="248"/>
    </row>
    <row r="18" spans="1:13" ht="14.5">
      <c r="A18" s="101"/>
      <c r="B18" s="135" t="s">
        <v>104</v>
      </c>
      <c r="C18" s="138" t="s">
        <v>129</v>
      </c>
      <c r="D18" s="118">
        <v>11.45</v>
      </c>
      <c r="E18" s="104"/>
      <c r="F18" s="357"/>
    </row>
    <row r="19" spans="1:13">
      <c r="A19" s="134"/>
      <c r="B19" s="119"/>
      <c r="C19" s="139"/>
      <c r="D19" s="194"/>
      <c r="E19" s="133"/>
      <c r="F19" s="358"/>
    </row>
    <row r="20" spans="1:13" ht="69.75" customHeight="1">
      <c r="A20" s="81" t="s">
        <v>56</v>
      </c>
      <c r="B20" s="75" t="s">
        <v>190</v>
      </c>
      <c r="C20" s="141"/>
      <c r="D20" s="195"/>
      <c r="E20" s="111"/>
      <c r="F20" s="246"/>
    </row>
    <row r="21" spans="1:13" ht="15" customHeight="1">
      <c r="A21" s="101"/>
      <c r="B21" s="135" t="s">
        <v>127</v>
      </c>
      <c r="C21" s="138" t="s">
        <v>99</v>
      </c>
      <c r="D21" s="361">
        <v>3.45</v>
      </c>
      <c r="E21" s="217"/>
      <c r="F21" s="362"/>
      <c r="M21" s="228"/>
    </row>
    <row r="22" spans="1:13">
      <c r="A22" s="134"/>
      <c r="B22" s="119"/>
      <c r="C22" s="140"/>
      <c r="D22" s="196"/>
      <c r="E22" s="305"/>
      <c r="F22" s="359"/>
    </row>
    <row r="23" spans="1:13" ht="14">
      <c r="A23" s="48" t="s">
        <v>0</v>
      </c>
      <c r="B23" s="49" t="s">
        <v>28</v>
      </c>
      <c r="C23" s="91"/>
      <c r="D23" s="126"/>
      <c r="E23" s="295"/>
      <c r="F23" s="277">
        <f>SUM(F8:F21)</f>
        <v>0</v>
      </c>
    </row>
    <row r="24" spans="1:13">
      <c r="A24" s="12"/>
      <c r="B24" s="132"/>
      <c r="C24" s="3"/>
      <c r="D24" s="197"/>
      <c r="E24" s="131"/>
      <c r="F24" s="131"/>
    </row>
    <row r="25" spans="1:13">
      <c r="A25" s="12"/>
      <c r="B25" s="132"/>
      <c r="C25" s="3"/>
      <c r="D25" s="197"/>
      <c r="E25" s="131"/>
      <c r="F25" s="131"/>
    </row>
    <row r="52" spans="6:6">
      <c r="F52" s="306">
        <f>E52*D52</f>
        <v>0</v>
      </c>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5.xml><?xml version="1.0" encoding="utf-8"?>
<worksheet xmlns="http://schemas.openxmlformats.org/spreadsheetml/2006/main" xmlns:r="http://schemas.openxmlformats.org/officeDocument/2006/relationships">
  <dimension ref="A1:W58"/>
  <sheetViews>
    <sheetView topLeftCell="C1" zoomScaleNormal="100" zoomScaleSheetLayoutView="85" workbookViewId="0">
      <selection activeCell="F12" sqref="F12"/>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1.269531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86</v>
      </c>
      <c r="B3" s="28" t="s">
        <v>50</v>
      </c>
      <c r="C3" s="25"/>
      <c r="D3" s="25"/>
      <c r="E3" s="285"/>
      <c r="F3" s="303"/>
      <c r="G3" s="1"/>
      <c r="H3" s="1" t="s">
        <v>45</v>
      </c>
      <c r="I3" s="1"/>
      <c r="J3" s="1"/>
    </row>
    <row r="4" spans="1:23" s="2" customFormat="1" ht="204" customHeight="1">
      <c r="A4" s="445" t="s">
        <v>105</v>
      </c>
      <c r="B4" s="451"/>
      <c r="C4" s="451"/>
      <c r="D4" s="451"/>
      <c r="E4" s="451"/>
      <c r="F4" s="452"/>
      <c r="G4" s="1"/>
      <c r="H4" s="1"/>
      <c r="I4" s="1"/>
      <c r="J4" s="1"/>
    </row>
    <row r="5" spans="1:23" s="2" customFormat="1">
      <c r="A5" s="445"/>
      <c r="B5" s="451"/>
      <c r="C5" s="451"/>
      <c r="D5" s="451"/>
      <c r="E5" s="451"/>
      <c r="F5" s="452"/>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85"/>
      <c r="B7" s="86"/>
      <c r="C7" s="87"/>
      <c r="D7" s="86"/>
      <c r="E7" s="289"/>
      <c r="F7" s="294"/>
      <c r="K7" s="2"/>
      <c r="L7" s="2"/>
      <c r="M7" s="2"/>
      <c r="N7" s="2"/>
      <c r="O7" s="2"/>
      <c r="P7" s="2"/>
      <c r="Q7" s="2"/>
      <c r="R7" s="2"/>
      <c r="S7" s="2"/>
      <c r="T7" s="2"/>
      <c r="U7" s="2"/>
      <c r="V7" s="2"/>
      <c r="W7" s="2"/>
    </row>
    <row r="8" spans="1:23" s="1" customFormat="1" ht="70.5" customHeight="1">
      <c r="A8" s="51" t="s">
        <v>53</v>
      </c>
      <c r="B8" s="58" t="s">
        <v>106</v>
      </c>
      <c r="C8" s="52" t="s">
        <v>66</v>
      </c>
      <c r="D8" s="263">
        <v>3.7</v>
      </c>
      <c r="E8" s="304"/>
      <c r="F8" s="310"/>
      <c r="K8" s="2"/>
      <c r="L8" s="2"/>
      <c r="M8" s="2"/>
      <c r="N8" s="2"/>
      <c r="O8" s="2"/>
      <c r="P8" s="2"/>
      <c r="Q8" s="2"/>
      <c r="R8" s="2"/>
      <c r="S8" s="2"/>
      <c r="T8" s="2"/>
      <c r="U8" s="2"/>
      <c r="V8" s="2"/>
      <c r="W8" s="2"/>
    </row>
    <row r="9" spans="1:23" s="1" customFormat="1">
      <c r="A9" s="82"/>
      <c r="B9" s="108"/>
      <c r="C9" s="201"/>
      <c r="D9" s="109"/>
      <c r="E9" s="289"/>
      <c r="F9" s="273"/>
      <c r="K9" s="2"/>
      <c r="L9" s="2"/>
      <c r="M9" s="2"/>
      <c r="N9" s="2"/>
      <c r="O9" s="2"/>
      <c r="P9" s="2"/>
      <c r="Q9" s="2"/>
      <c r="R9" s="2"/>
      <c r="S9" s="2"/>
      <c r="T9" s="2"/>
      <c r="U9" s="2"/>
      <c r="V9" s="2"/>
      <c r="W9" s="2"/>
    </row>
    <row r="10" spans="1:23" s="1" customFormat="1" ht="62.5">
      <c r="A10" s="51" t="s">
        <v>54</v>
      </c>
      <c r="B10" s="58" t="s">
        <v>193</v>
      </c>
      <c r="C10" s="52" t="s">
        <v>66</v>
      </c>
      <c r="D10" s="263">
        <v>8.1999999999999993</v>
      </c>
      <c r="E10" s="304"/>
      <c r="F10" s="310"/>
      <c r="K10" s="2"/>
      <c r="L10" s="2"/>
      <c r="M10" s="2"/>
      <c r="N10" s="2"/>
      <c r="O10" s="2"/>
      <c r="P10" s="2"/>
      <c r="Q10" s="2"/>
      <c r="R10" s="2"/>
      <c r="S10" s="2"/>
      <c r="T10" s="2"/>
      <c r="U10" s="2"/>
      <c r="V10" s="2"/>
      <c r="W10" s="2"/>
    </row>
    <row r="11" spans="1:23">
      <c r="A11" s="85"/>
      <c r="B11" s="86"/>
      <c r="C11" s="87"/>
      <c r="D11" s="86"/>
      <c r="E11" s="289"/>
      <c r="F11" s="273"/>
    </row>
    <row r="12" spans="1:23" ht="37.5">
      <c r="A12" s="51" t="s">
        <v>55</v>
      </c>
      <c r="B12" s="58" t="s">
        <v>194</v>
      </c>
      <c r="C12" s="52" t="s">
        <v>61</v>
      </c>
      <c r="D12" s="263">
        <v>6.71</v>
      </c>
      <c r="E12" s="304"/>
      <c r="F12" s="310"/>
    </row>
    <row r="13" spans="1:23">
      <c r="A13" s="82"/>
      <c r="B13" s="108"/>
      <c r="C13" s="201"/>
      <c r="D13" s="109"/>
      <c r="E13" s="289"/>
      <c r="F13" s="273"/>
    </row>
    <row r="14" spans="1:23" ht="14">
      <c r="A14" s="48" t="s">
        <v>31</v>
      </c>
      <c r="B14" s="49" t="s">
        <v>29</v>
      </c>
      <c r="C14" s="91"/>
      <c r="D14" s="126"/>
      <c r="E14" s="295"/>
      <c r="F14" s="277">
        <f>SUM(F8:F13)</f>
        <v>0</v>
      </c>
    </row>
    <row r="15" spans="1:23">
      <c r="A15" s="12"/>
      <c r="B15" s="132"/>
      <c r="C15" s="3"/>
      <c r="D15" s="197"/>
      <c r="E15" s="131"/>
      <c r="F15" s="131"/>
    </row>
    <row r="16" spans="1:23">
      <c r="A16" s="12"/>
      <c r="B16" s="132"/>
      <c r="C16" s="3"/>
      <c r="D16" s="197"/>
      <c r="E16" s="131"/>
      <c r="F16" s="131"/>
    </row>
    <row r="58" spans="6:6">
      <c r="F58" s="306">
        <f>E58*D58</f>
        <v>0</v>
      </c>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6.xml><?xml version="1.0" encoding="utf-8"?>
<worksheet xmlns="http://schemas.openxmlformats.org/spreadsheetml/2006/main" xmlns:r="http://schemas.openxmlformats.org/officeDocument/2006/relationships">
  <dimension ref="A1:W14"/>
  <sheetViews>
    <sheetView zoomScaleNormal="100" zoomScaleSheetLayoutView="85" workbookViewId="0">
      <selection activeCell="F10" sqref="F10"/>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816406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301"/>
      <c r="G1" s="1"/>
      <c r="H1" s="1"/>
      <c r="I1" s="1"/>
      <c r="J1" s="1"/>
    </row>
    <row r="2" spans="1:23" s="2" customFormat="1">
      <c r="A2" s="4"/>
      <c r="B2" s="4"/>
      <c r="C2" s="4"/>
      <c r="D2" s="4"/>
      <c r="E2" s="284"/>
      <c r="F2" s="302"/>
      <c r="G2" s="1"/>
      <c r="H2" s="1"/>
      <c r="I2" s="1"/>
      <c r="J2" s="1"/>
    </row>
    <row r="3" spans="1:23" s="2" customFormat="1" ht="14">
      <c r="A3" s="27" t="s">
        <v>92</v>
      </c>
      <c r="B3" s="28" t="s">
        <v>46</v>
      </c>
      <c r="C3" s="25"/>
      <c r="D3" s="25"/>
      <c r="E3" s="285"/>
      <c r="F3" s="303"/>
      <c r="G3" s="1"/>
      <c r="H3" s="1" t="s">
        <v>45</v>
      </c>
      <c r="I3" s="1"/>
      <c r="J3" s="1"/>
    </row>
    <row r="4" spans="1:23" s="2" customFormat="1" ht="387" customHeight="1">
      <c r="A4" s="445" t="s">
        <v>133</v>
      </c>
      <c r="B4" s="451"/>
      <c r="C4" s="451"/>
      <c r="D4" s="451"/>
      <c r="E4" s="451"/>
      <c r="F4" s="452"/>
      <c r="G4" s="1"/>
      <c r="H4" s="1"/>
      <c r="I4" s="1"/>
      <c r="J4" s="1"/>
    </row>
    <row r="5" spans="1:23" s="2" customFormat="1">
      <c r="A5" s="445"/>
      <c r="B5" s="451"/>
      <c r="C5" s="451"/>
      <c r="D5" s="451"/>
      <c r="E5" s="451"/>
      <c r="F5" s="452"/>
      <c r="G5" s="1"/>
      <c r="H5" s="1"/>
      <c r="I5" s="1"/>
      <c r="J5" s="1"/>
    </row>
    <row r="6" spans="1:23" s="1" customFormat="1" ht="25">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85"/>
      <c r="B7" s="86"/>
      <c r="C7" s="87"/>
      <c r="D7" s="86"/>
      <c r="E7" s="289"/>
      <c r="F7" s="294"/>
      <c r="K7" s="2"/>
      <c r="L7" s="2"/>
      <c r="M7" s="2"/>
      <c r="N7" s="2"/>
      <c r="O7" s="2"/>
      <c r="P7" s="2"/>
      <c r="Q7" s="2"/>
      <c r="R7" s="2"/>
      <c r="S7" s="2"/>
      <c r="T7" s="2"/>
      <c r="U7" s="2"/>
      <c r="V7" s="2"/>
      <c r="W7" s="2"/>
    </row>
    <row r="8" spans="1:23" s="1" customFormat="1" ht="50">
      <c r="A8" s="51" t="s">
        <v>53</v>
      </c>
      <c r="B8" s="58" t="s">
        <v>132</v>
      </c>
      <c r="C8" s="52" t="s">
        <v>65</v>
      </c>
      <c r="D8" s="263">
        <v>287.52999999999997</v>
      </c>
      <c r="E8" s="304"/>
      <c r="F8" s="310"/>
      <c r="K8" s="2"/>
      <c r="L8" s="2"/>
      <c r="M8" s="2"/>
      <c r="N8" s="2"/>
      <c r="O8" s="2"/>
      <c r="P8" s="2"/>
      <c r="Q8" s="2"/>
      <c r="R8" s="2"/>
      <c r="S8" s="2"/>
      <c r="T8" s="2"/>
      <c r="U8" s="2"/>
      <c r="V8" s="2"/>
      <c r="W8" s="2"/>
    </row>
    <row r="9" spans="1:23" s="1" customFormat="1">
      <c r="A9" s="82"/>
      <c r="B9" s="108"/>
      <c r="C9" s="201"/>
      <c r="D9" s="109"/>
      <c r="E9" s="289"/>
      <c r="F9" s="273"/>
      <c r="K9" s="2"/>
      <c r="L9" s="2"/>
      <c r="M9" s="2"/>
      <c r="N9" s="2"/>
      <c r="O9" s="2"/>
      <c r="P9" s="2"/>
      <c r="Q9" s="2"/>
      <c r="R9" s="2"/>
      <c r="S9" s="2"/>
      <c r="T9" s="2"/>
      <c r="U9" s="2"/>
      <c r="V9" s="2"/>
      <c r="W9" s="2"/>
    </row>
    <row r="10" spans="1:23" s="1" customFormat="1" ht="112.5">
      <c r="A10" s="51" t="s">
        <v>54</v>
      </c>
      <c r="B10" s="58" t="s">
        <v>14</v>
      </c>
      <c r="C10" s="52" t="s">
        <v>65</v>
      </c>
      <c r="D10" s="263">
        <v>287.88</v>
      </c>
      <c r="E10" s="304"/>
      <c r="F10" s="310"/>
      <c r="K10" s="2"/>
      <c r="L10" s="2"/>
      <c r="M10" s="2"/>
      <c r="N10" s="2"/>
      <c r="O10" s="2"/>
      <c r="P10" s="2"/>
      <c r="Q10" s="2"/>
      <c r="R10" s="2"/>
      <c r="S10" s="2"/>
      <c r="T10" s="2"/>
      <c r="U10" s="2"/>
      <c r="V10" s="2"/>
      <c r="W10" s="2"/>
    </row>
    <row r="11" spans="1:23" s="1" customFormat="1">
      <c r="A11" s="134"/>
      <c r="B11" s="119"/>
      <c r="C11" s="140"/>
      <c r="D11" s="196"/>
      <c r="E11" s="305"/>
      <c r="F11" s="359"/>
      <c r="K11" s="2"/>
      <c r="L11" s="2"/>
      <c r="M11" s="2"/>
      <c r="N11" s="2"/>
      <c r="O11" s="2"/>
      <c r="P11" s="2"/>
      <c r="Q11" s="2"/>
      <c r="R11" s="2"/>
      <c r="S11" s="2"/>
      <c r="T11" s="2"/>
      <c r="U11" s="2"/>
      <c r="V11" s="2"/>
      <c r="W11" s="2"/>
    </row>
    <row r="12" spans="1:23" s="1" customFormat="1" ht="14">
      <c r="A12" s="48" t="s">
        <v>30</v>
      </c>
      <c r="B12" s="49" t="s">
        <v>110</v>
      </c>
      <c r="C12" s="91"/>
      <c r="D12" s="126"/>
      <c r="E12" s="295"/>
      <c r="F12" s="277">
        <f>SUM(F8:F10)</f>
        <v>0</v>
      </c>
      <c r="K12" s="2"/>
      <c r="L12" s="2"/>
      <c r="M12" s="2"/>
      <c r="N12" s="2"/>
      <c r="O12" s="2"/>
      <c r="P12" s="2"/>
      <c r="Q12" s="2"/>
      <c r="R12" s="2"/>
      <c r="S12" s="2"/>
      <c r="T12" s="2"/>
      <c r="U12" s="2"/>
      <c r="V12" s="2"/>
      <c r="W12" s="2"/>
    </row>
    <row r="13" spans="1:23" s="1" customFormat="1">
      <c r="A13" s="12"/>
      <c r="B13" s="132"/>
      <c r="C13" s="3"/>
      <c r="D13" s="197"/>
      <c r="E13" s="131"/>
      <c r="F13" s="131"/>
      <c r="K13" s="2"/>
      <c r="L13" s="2"/>
      <c r="M13" s="2"/>
      <c r="N13" s="2"/>
      <c r="O13" s="2"/>
      <c r="P13" s="2"/>
      <c r="Q13" s="2"/>
      <c r="R13" s="2"/>
      <c r="S13" s="2"/>
      <c r="T13" s="2"/>
      <c r="U13" s="2"/>
      <c r="V13" s="2"/>
      <c r="W13" s="2"/>
    </row>
    <row r="14" spans="1:23" s="1" customFormat="1">
      <c r="A14" s="12"/>
      <c r="B14" s="132"/>
      <c r="C14" s="3"/>
      <c r="D14" s="197"/>
      <c r="E14" s="131"/>
      <c r="F14" s="131"/>
      <c r="K14" s="2"/>
      <c r="L14" s="2"/>
      <c r="M14" s="2"/>
      <c r="N14" s="2"/>
      <c r="O14" s="2"/>
      <c r="P14" s="2"/>
      <c r="Q14" s="2"/>
      <c r="R14" s="2"/>
      <c r="S14" s="2"/>
      <c r="T14" s="2"/>
      <c r="U14" s="2"/>
      <c r="V14" s="2"/>
      <c r="W14" s="2"/>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colBreaks count="1" manualBreakCount="1">
    <brk id="6" max="20" man="1"/>
  </colBreaks>
</worksheet>
</file>

<file path=xl/worksheets/sheet17.xml><?xml version="1.0" encoding="utf-8"?>
<worksheet xmlns="http://schemas.openxmlformats.org/spreadsheetml/2006/main" xmlns:r="http://schemas.openxmlformats.org/officeDocument/2006/relationships">
  <dimension ref="A1:W14"/>
  <sheetViews>
    <sheetView zoomScaleNormal="100" zoomScaleSheetLayoutView="100" workbookViewId="0">
      <selection activeCell="F10" sqref="F10"/>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1.4531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8</v>
      </c>
      <c r="B1" s="33"/>
      <c r="C1" s="26"/>
      <c r="D1" s="26"/>
      <c r="E1" s="282"/>
      <c r="F1" s="283"/>
      <c r="G1" s="1"/>
      <c r="H1" s="1"/>
      <c r="I1" s="1"/>
      <c r="J1" s="1"/>
    </row>
    <row r="2" spans="1:23" s="2" customFormat="1">
      <c r="A2" s="4"/>
      <c r="B2" s="4"/>
      <c r="C2" s="4"/>
      <c r="D2" s="4"/>
      <c r="E2" s="284"/>
      <c r="F2" s="284"/>
      <c r="G2" s="1"/>
      <c r="H2" s="1"/>
      <c r="I2" s="1"/>
      <c r="J2" s="1"/>
    </row>
    <row r="3" spans="1:23" s="2" customFormat="1" ht="14">
      <c r="A3" s="27" t="s">
        <v>168</v>
      </c>
      <c r="B3" s="28" t="s">
        <v>107</v>
      </c>
      <c r="C3" s="25"/>
      <c r="D3" s="25"/>
      <c r="E3" s="285"/>
      <c r="F3" s="286"/>
      <c r="G3" s="1"/>
      <c r="H3" s="1" t="s">
        <v>45</v>
      </c>
      <c r="I3" s="1"/>
      <c r="J3" s="1"/>
    </row>
    <row r="4" spans="1:23" s="1" customFormat="1" ht="25">
      <c r="A4" s="54" t="s">
        <v>37</v>
      </c>
      <c r="B4" s="55" t="s">
        <v>38</v>
      </c>
      <c r="C4" s="56" t="s">
        <v>39</v>
      </c>
      <c r="D4" s="55" t="s">
        <v>40</v>
      </c>
      <c r="E4" s="287" t="s">
        <v>41</v>
      </c>
      <c r="F4" s="288" t="s">
        <v>42</v>
      </c>
      <c r="K4" s="2"/>
      <c r="L4" s="2"/>
      <c r="M4" s="2"/>
      <c r="N4" s="2"/>
      <c r="O4" s="2"/>
      <c r="P4" s="2"/>
      <c r="Q4" s="2"/>
      <c r="R4" s="2"/>
      <c r="S4" s="2"/>
      <c r="T4" s="2"/>
      <c r="U4" s="2"/>
      <c r="V4" s="2"/>
      <c r="W4" s="2"/>
    </row>
    <row r="5" spans="1:23" s="1" customFormat="1">
      <c r="A5" s="198"/>
      <c r="B5" s="86"/>
      <c r="C5" s="199"/>
      <c r="D5" s="86"/>
      <c r="E5" s="289"/>
      <c r="F5" s="273"/>
      <c r="K5" s="2"/>
      <c r="L5" s="2"/>
      <c r="M5" s="2"/>
      <c r="N5" s="2"/>
      <c r="O5" s="2"/>
      <c r="P5" s="2"/>
      <c r="Q5" s="2"/>
      <c r="R5" s="2"/>
      <c r="S5" s="2"/>
      <c r="T5" s="2"/>
      <c r="U5" s="2"/>
      <c r="V5" s="2"/>
      <c r="W5" s="2"/>
    </row>
    <row r="6" spans="1:23" s="1" customFormat="1">
      <c r="A6" s="51" t="s">
        <v>53</v>
      </c>
      <c r="B6" s="127" t="s">
        <v>195</v>
      </c>
      <c r="C6" s="52" t="s">
        <v>44</v>
      </c>
      <c r="D6" s="363" t="s">
        <v>197</v>
      </c>
      <c r="E6" s="293"/>
      <c r="F6" s="312"/>
      <c r="K6" s="2"/>
      <c r="L6" s="2"/>
      <c r="M6" s="2"/>
      <c r="N6" s="2"/>
      <c r="O6" s="2"/>
      <c r="P6" s="2"/>
      <c r="Q6" s="2"/>
      <c r="R6" s="2"/>
      <c r="S6" s="2"/>
      <c r="T6" s="2"/>
      <c r="U6" s="2"/>
      <c r="V6" s="2"/>
      <c r="W6" s="2"/>
    </row>
    <row r="7" spans="1:23" ht="14.25" customHeight="1">
      <c r="A7" s="198"/>
      <c r="B7" s="86"/>
      <c r="C7" s="199"/>
      <c r="D7" s="86"/>
      <c r="E7" s="289"/>
      <c r="F7" s="273"/>
    </row>
    <row r="8" spans="1:23" ht="16.5" customHeight="1">
      <c r="A8" s="51" t="s">
        <v>54</v>
      </c>
      <c r="B8" s="58" t="s">
        <v>134</v>
      </c>
      <c r="C8" s="52" t="s">
        <v>44</v>
      </c>
      <c r="D8" s="363" t="s">
        <v>196</v>
      </c>
      <c r="E8" s="293"/>
      <c r="F8" s="312"/>
    </row>
    <row r="9" spans="1:23">
      <c r="A9" s="198"/>
      <c r="B9" s="86"/>
      <c r="C9" s="199"/>
      <c r="D9" s="86"/>
      <c r="E9" s="289"/>
      <c r="F9" s="273"/>
    </row>
    <row r="10" spans="1:23" ht="45.75" customHeight="1">
      <c r="A10" s="51" t="s">
        <v>55</v>
      </c>
      <c r="B10" s="58" t="s">
        <v>135</v>
      </c>
      <c r="C10" s="52" t="s">
        <v>44</v>
      </c>
      <c r="D10" s="363" t="s">
        <v>197</v>
      </c>
      <c r="E10" s="293"/>
      <c r="F10" s="312"/>
    </row>
    <row r="11" spans="1:23">
      <c r="A11" s="198"/>
      <c r="B11" s="86"/>
      <c r="C11" s="199"/>
      <c r="D11" s="86"/>
      <c r="E11" s="289"/>
      <c r="F11" s="273"/>
    </row>
    <row r="12" spans="1:23" ht="14">
      <c r="A12" s="48" t="s">
        <v>23</v>
      </c>
      <c r="B12" s="49" t="s">
        <v>107</v>
      </c>
      <c r="C12" s="91"/>
      <c r="D12" s="126"/>
      <c r="E12" s="295"/>
      <c r="F12" s="277">
        <f>SUM(F6:F10)</f>
        <v>0</v>
      </c>
    </row>
    <row r="13" spans="1:23">
      <c r="A13" s="11"/>
      <c r="B13" s="8"/>
      <c r="C13" s="6"/>
      <c r="D13" s="7"/>
      <c r="E13" s="276"/>
      <c r="F13" s="296"/>
    </row>
    <row r="14" spans="1:23">
      <c r="B14" s="8"/>
      <c r="D14" s="19"/>
      <c r="E14" s="13"/>
      <c r="F14" s="13"/>
    </row>
  </sheetData>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18.xml><?xml version="1.0" encoding="utf-8"?>
<worksheet xmlns="http://schemas.openxmlformats.org/spreadsheetml/2006/main" xmlns:r="http://schemas.openxmlformats.org/officeDocument/2006/relationships">
  <dimension ref="A1:M60"/>
  <sheetViews>
    <sheetView view="pageBreakPreview" topLeftCell="A31" zoomScale="115" zoomScaleNormal="100" zoomScaleSheetLayoutView="115" workbookViewId="0">
      <selection activeCell="C30" sqref="C30"/>
    </sheetView>
  </sheetViews>
  <sheetFormatPr defaultColWidth="9.1796875" defaultRowHeight="12.5"/>
  <cols>
    <col min="1" max="1" width="4.7265625" style="3" customWidth="1"/>
    <col min="2" max="2" width="40.81640625" style="3" customWidth="1"/>
    <col min="3" max="3" width="17.453125" style="170" customWidth="1"/>
    <col min="4" max="4" width="5.26953125" style="3" customWidth="1"/>
    <col min="5" max="5" width="9.1796875" style="237"/>
    <col min="6" max="6" width="13.1796875" style="237" customWidth="1"/>
    <col min="7" max="16384" width="9.1796875" style="3"/>
  </cols>
  <sheetData>
    <row r="1" spans="1:6" ht="15">
      <c r="A1" s="453" t="s">
        <v>89</v>
      </c>
      <c r="B1" s="453"/>
      <c r="C1" s="453"/>
    </row>
    <row r="3" spans="1:6" ht="14">
      <c r="A3" s="48" t="s">
        <v>6</v>
      </c>
      <c r="B3" s="49" t="s">
        <v>7</v>
      </c>
      <c r="C3" s="364"/>
      <c r="D3" s="1"/>
      <c r="E3" s="194"/>
      <c r="F3" s="194"/>
    </row>
    <row r="4" spans="1:6">
      <c r="A4" s="172" t="s">
        <v>15</v>
      </c>
      <c r="B4" s="173" t="s">
        <v>52</v>
      </c>
      <c r="C4" s="365"/>
      <c r="D4" s="1"/>
      <c r="E4" s="194"/>
      <c r="F4" s="194"/>
    </row>
    <row r="5" spans="1:6">
      <c r="A5" s="174" t="s">
        <v>16</v>
      </c>
      <c r="B5" s="175" t="s">
        <v>32</v>
      </c>
      <c r="C5" s="366"/>
      <c r="D5" s="1"/>
      <c r="E5" s="194"/>
      <c r="F5" s="194"/>
    </row>
    <row r="6" spans="1:6">
      <c r="A6" s="174" t="s">
        <v>10</v>
      </c>
      <c r="B6" s="175" t="s">
        <v>33</v>
      </c>
      <c r="C6" s="366"/>
      <c r="D6" s="1"/>
      <c r="E6" s="194"/>
      <c r="F6" s="194"/>
    </row>
    <row r="7" spans="1:6">
      <c r="A7" s="174" t="s">
        <v>4</v>
      </c>
      <c r="B7" s="175" t="s">
        <v>34</v>
      </c>
      <c r="C7" s="366"/>
      <c r="D7" s="1"/>
      <c r="E7" s="194"/>
      <c r="F7" s="194"/>
    </row>
    <row r="8" spans="1:6">
      <c r="A8" s="174" t="s">
        <v>0</v>
      </c>
      <c r="B8" s="175" t="s">
        <v>108</v>
      </c>
      <c r="C8" s="366"/>
      <c r="D8" s="1"/>
      <c r="E8" s="194"/>
      <c r="F8" s="194"/>
    </row>
    <row r="9" spans="1:6">
      <c r="A9" s="174" t="s">
        <v>31</v>
      </c>
      <c r="B9" s="175" t="s">
        <v>35</v>
      </c>
      <c r="C9" s="366"/>
      <c r="D9" s="1"/>
      <c r="E9" s="194"/>
      <c r="F9" s="194"/>
    </row>
    <row r="10" spans="1:6">
      <c r="A10" s="202" t="s">
        <v>30</v>
      </c>
      <c r="B10" s="176" t="s">
        <v>5</v>
      </c>
      <c r="C10" s="367"/>
      <c r="D10" s="1"/>
      <c r="E10" s="194"/>
      <c r="F10" s="194"/>
    </row>
    <row r="11" spans="1:6" ht="14">
      <c r="A11" s="48" t="s">
        <v>6</v>
      </c>
      <c r="B11" s="49" t="s">
        <v>90</v>
      </c>
      <c r="C11" s="368"/>
      <c r="D11" s="1"/>
      <c r="E11" s="194"/>
      <c r="F11" s="194"/>
    </row>
    <row r="12" spans="1:6">
      <c r="C12" s="3"/>
    </row>
    <row r="13" spans="1:6" ht="14">
      <c r="A13" s="48" t="s">
        <v>20</v>
      </c>
      <c r="B13" s="49" t="s">
        <v>21</v>
      </c>
      <c r="C13" s="364"/>
      <c r="D13" s="19"/>
      <c r="E13" s="194"/>
    </row>
    <row r="14" spans="1:6">
      <c r="A14" s="177" t="s">
        <v>15</v>
      </c>
      <c r="B14" s="178" t="s">
        <v>2</v>
      </c>
      <c r="C14" s="369"/>
      <c r="D14" s="18"/>
      <c r="E14" s="276"/>
    </row>
    <row r="15" spans="1:6">
      <c r="A15" s="179" t="s">
        <v>16</v>
      </c>
      <c r="B15" s="180" t="s">
        <v>47</v>
      </c>
      <c r="C15" s="370"/>
      <c r="D15" s="19"/>
      <c r="E15" s="194"/>
    </row>
    <row r="16" spans="1:6">
      <c r="A16" s="179" t="s">
        <v>10</v>
      </c>
      <c r="B16" s="180" t="s">
        <v>48</v>
      </c>
      <c r="C16" s="370"/>
      <c r="D16" s="18"/>
      <c r="E16" s="276"/>
    </row>
    <row r="17" spans="1:13">
      <c r="A17" s="179" t="s">
        <v>4</v>
      </c>
      <c r="B17" s="180" t="s">
        <v>174</v>
      </c>
      <c r="C17" s="370"/>
      <c r="D17" s="18"/>
      <c r="E17" s="276"/>
    </row>
    <row r="18" spans="1:13">
      <c r="A18" s="179" t="s">
        <v>0</v>
      </c>
      <c r="B18" s="180" t="s">
        <v>49</v>
      </c>
      <c r="C18" s="370"/>
      <c r="D18" s="1"/>
      <c r="E18" s="194"/>
    </row>
    <row r="19" spans="1:13">
      <c r="A19" s="179" t="s">
        <v>31</v>
      </c>
      <c r="B19" s="180" t="s">
        <v>50</v>
      </c>
      <c r="C19" s="370"/>
      <c r="D19" s="1"/>
      <c r="E19" s="194"/>
    </row>
    <row r="20" spans="1:13">
      <c r="A20" s="209" t="s">
        <v>30</v>
      </c>
      <c r="B20" s="180" t="s">
        <v>46</v>
      </c>
      <c r="C20" s="370"/>
      <c r="D20" s="1"/>
      <c r="E20" s="194"/>
    </row>
    <row r="21" spans="1:13">
      <c r="A21" s="238" t="s">
        <v>23</v>
      </c>
      <c r="B21" s="181" t="s">
        <v>107</v>
      </c>
      <c r="C21" s="371"/>
      <c r="D21" s="1"/>
      <c r="E21" s="194"/>
    </row>
    <row r="22" spans="1:13" ht="14">
      <c r="A22" s="48" t="s">
        <v>20</v>
      </c>
      <c r="B22" s="49" t="s">
        <v>91</v>
      </c>
      <c r="C22" s="368"/>
      <c r="D22" s="5"/>
      <c r="E22" s="292"/>
      <c r="M22" s="3" t="s">
        <v>120</v>
      </c>
    </row>
    <row r="23" spans="1:13">
      <c r="A23" s="20"/>
      <c r="B23" s="21"/>
      <c r="C23" s="6"/>
      <c r="D23" s="18"/>
      <c r="E23" s="276"/>
    </row>
    <row r="24" spans="1:13" ht="13" thickBot="1">
      <c r="C24" s="3"/>
    </row>
    <row r="25" spans="1:13" ht="16" thickTop="1" thickBot="1">
      <c r="A25" s="149"/>
      <c r="B25" s="182" t="s">
        <v>22</v>
      </c>
      <c r="C25" s="372"/>
    </row>
    <row r="26" spans="1:13" ht="14" thickTop="1">
      <c r="A26" s="146" t="s">
        <v>6</v>
      </c>
      <c r="B26" s="183" t="s">
        <v>7</v>
      </c>
      <c r="C26" s="373"/>
    </row>
    <row r="27" spans="1:13" ht="14" thickBot="1">
      <c r="A27" s="147" t="s">
        <v>20</v>
      </c>
      <c r="B27" s="167" t="s">
        <v>21</v>
      </c>
      <c r="C27" s="374"/>
    </row>
    <row r="28" spans="1:13" ht="15" thickTop="1" thickBot="1">
      <c r="A28" s="145"/>
      <c r="B28" s="184" t="s">
        <v>111</v>
      </c>
      <c r="C28" s="375"/>
    </row>
    <row r="29" spans="1:13" ht="15" thickTop="1" thickBot="1">
      <c r="A29" s="145"/>
      <c r="B29" s="184" t="s">
        <v>112</v>
      </c>
      <c r="C29" s="375"/>
    </row>
    <row r="30" spans="1:13" ht="16" thickTop="1" thickBot="1">
      <c r="A30" s="148"/>
      <c r="B30" s="185" t="s">
        <v>111</v>
      </c>
      <c r="C30" s="376"/>
    </row>
    <row r="31" spans="1:13" ht="14.5" thickTop="1">
      <c r="A31" s="144"/>
      <c r="B31" s="144"/>
      <c r="C31" s="171"/>
    </row>
    <row r="32" spans="1:13" ht="14">
      <c r="A32" s="144"/>
      <c r="B32" s="144"/>
      <c r="C32" s="1" t="s">
        <v>207</v>
      </c>
      <c r="D32" s="1"/>
      <c r="E32" s="2"/>
    </row>
    <row r="33" spans="1:10" ht="14">
      <c r="A33" s="144"/>
      <c r="B33" s="144"/>
      <c r="C33" s="1" t="s">
        <v>123</v>
      </c>
      <c r="D33" s="1"/>
      <c r="E33" s="2"/>
    </row>
    <row r="44" spans="1:10">
      <c r="J44" s="3" t="s">
        <v>121</v>
      </c>
    </row>
    <row r="60" spans="6:6">
      <c r="F60" s="237">
        <f>E60*D60</f>
        <v>0</v>
      </c>
    </row>
  </sheetData>
  <mergeCells count="1">
    <mergeCell ref="A1:C1"/>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19.xml><?xml version="1.0" encoding="utf-8"?>
<worksheet xmlns="http://schemas.openxmlformats.org/spreadsheetml/2006/main" xmlns:r="http://schemas.openxmlformats.org/officeDocument/2006/relationships">
  <dimension ref="A3:J43"/>
  <sheetViews>
    <sheetView tabSelected="1" view="pageBreakPreview" zoomScale="115" zoomScaleNormal="100" zoomScaleSheetLayoutView="115" workbookViewId="0">
      <selection activeCell="C8" sqref="C8"/>
    </sheetView>
  </sheetViews>
  <sheetFormatPr defaultColWidth="9.1796875" defaultRowHeight="12.5"/>
  <cols>
    <col min="1" max="1" width="4.7265625" style="3" customWidth="1"/>
    <col min="2" max="2" width="50.1796875" style="3" customWidth="1"/>
    <col min="3" max="3" width="17.453125" style="170" customWidth="1"/>
    <col min="4" max="4" width="5.26953125" style="3" customWidth="1"/>
    <col min="5" max="5" width="9.1796875" style="237"/>
    <col min="6" max="6" width="13.1796875" style="237" customWidth="1"/>
    <col min="7" max="16384" width="9.1796875" style="3"/>
  </cols>
  <sheetData>
    <row r="3" spans="1:3" ht="13" thickBot="1"/>
    <row r="4" spans="1:3" ht="16" thickTop="1" thickBot="1">
      <c r="A4" s="149"/>
      <c r="B4" s="182" t="s">
        <v>202</v>
      </c>
      <c r="C4" s="372"/>
    </row>
    <row r="5" spans="1:3" ht="16" thickTop="1" thickBot="1">
      <c r="A5" s="396"/>
      <c r="B5" s="397"/>
      <c r="C5" s="398"/>
    </row>
    <row r="6" spans="1:3" ht="14.5" thickTop="1">
      <c r="A6" s="146" t="s">
        <v>53</v>
      </c>
      <c r="B6" s="183" t="s">
        <v>203</v>
      </c>
      <c r="C6" s="399">
        <f>REKAP.!$C$28</f>
        <v>0</v>
      </c>
    </row>
    <row r="7" spans="1:3" ht="14">
      <c r="A7" s="394" t="s">
        <v>54</v>
      </c>
      <c r="B7" s="395" t="s">
        <v>204</v>
      </c>
      <c r="C7" s="400"/>
    </row>
    <row r="8" spans="1:3" ht="14.5" thickBot="1">
      <c r="A8" s="147" t="s">
        <v>55</v>
      </c>
      <c r="B8" s="167" t="s">
        <v>205</v>
      </c>
      <c r="C8" s="401"/>
    </row>
    <row r="9" spans="1:3" ht="16" thickTop="1" thickBot="1">
      <c r="A9" s="402"/>
      <c r="B9" s="403" t="s">
        <v>111</v>
      </c>
      <c r="C9" s="404">
        <f>C8+C6+C7</f>
        <v>0</v>
      </c>
    </row>
    <row r="10" spans="1:3" ht="15" thickTop="1" thickBot="1">
      <c r="A10" s="145"/>
      <c r="B10" s="184"/>
      <c r="C10" s="375"/>
    </row>
    <row r="11" spans="1:3" ht="16" thickTop="1" thickBot="1">
      <c r="A11" s="148"/>
      <c r="B11" s="185" t="s">
        <v>112</v>
      </c>
      <c r="C11" s="376">
        <f>C9*0.25</f>
        <v>0</v>
      </c>
    </row>
    <row r="12" spans="1:3" ht="16" thickTop="1" thickBot="1">
      <c r="A12" s="148"/>
      <c r="B12" s="185"/>
      <c r="C12" s="376"/>
    </row>
    <row r="13" spans="1:3" ht="16" thickTop="1" thickBot="1">
      <c r="A13" s="148"/>
      <c r="B13" s="185" t="s">
        <v>208</v>
      </c>
      <c r="C13" s="376">
        <f>C9+C11</f>
        <v>0</v>
      </c>
    </row>
    <row r="14" spans="1:3" ht="14.5" thickTop="1">
      <c r="A14" s="144"/>
      <c r="B14" s="144"/>
      <c r="C14" s="171"/>
    </row>
    <row r="15" spans="1:3" ht="14">
      <c r="A15" s="144"/>
      <c r="B15" s="144"/>
      <c r="C15" s="171"/>
    </row>
    <row r="16" spans="1:3" ht="14">
      <c r="A16" s="144"/>
      <c r="B16" s="144"/>
      <c r="C16" s="171"/>
    </row>
    <row r="27" spans="10:10">
      <c r="J27" s="3" t="s">
        <v>121</v>
      </c>
    </row>
    <row r="43" spans="6:6">
      <c r="F43" s="237">
        <f>E43*D43</f>
        <v>0</v>
      </c>
    </row>
  </sheetData>
  <pageMargins left="0.98425196850393704" right="0.39370078740157483" top="0.78740157480314965" bottom="0.39370078740157483" header="0.19685039370078741" footer="0.39370078740157483"/>
  <pageSetup paperSize="9" orientation="portrait" r:id="rId1"/>
</worksheet>
</file>

<file path=xl/worksheets/sheet2.xml><?xml version="1.0" encoding="utf-8"?>
<worksheet xmlns="http://schemas.openxmlformats.org/spreadsheetml/2006/main" xmlns:r="http://schemas.openxmlformats.org/officeDocument/2006/relationships">
  <dimension ref="A1:W10"/>
  <sheetViews>
    <sheetView topLeftCell="A7" zoomScaleNormal="100" zoomScaleSheetLayoutView="100" workbookViewId="0">
      <selection activeCell="F8" sqref="F8"/>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10" s="2" customFormat="1" ht="15">
      <c r="A1" s="32" t="s">
        <v>36</v>
      </c>
      <c r="B1" s="33"/>
      <c r="C1" s="26"/>
      <c r="D1" s="26"/>
      <c r="E1" s="282"/>
      <c r="F1" s="283"/>
      <c r="G1" s="1"/>
      <c r="H1" s="1"/>
      <c r="I1" s="1"/>
      <c r="J1" s="1"/>
    </row>
    <row r="2" spans="1:10" s="2" customFormat="1">
      <c r="A2" s="4"/>
      <c r="B2" s="4"/>
      <c r="C2" s="4"/>
      <c r="D2" s="4"/>
      <c r="E2" s="284"/>
      <c r="F2" s="284"/>
      <c r="G2" s="1"/>
      <c r="H2" s="1"/>
      <c r="I2" s="1"/>
      <c r="J2" s="1"/>
    </row>
    <row r="3" spans="1:10" s="2" customFormat="1" ht="14">
      <c r="A3" s="27" t="s">
        <v>62</v>
      </c>
      <c r="B3" s="28" t="s">
        <v>52</v>
      </c>
      <c r="C3" s="25"/>
      <c r="D3" s="25"/>
      <c r="E3" s="285"/>
      <c r="F3" s="286"/>
      <c r="G3" s="1"/>
      <c r="H3" s="1" t="s">
        <v>45</v>
      </c>
      <c r="I3" s="1"/>
      <c r="J3" s="1"/>
    </row>
    <row r="4" spans="1:10" s="2" customFormat="1" ht="203.25" customHeight="1">
      <c r="A4" s="418" t="s">
        <v>67</v>
      </c>
      <c r="B4" s="419"/>
      <c r="C4" s="419"/>
      <c r="D4" s="419"/>
      <c r="E4" s="419"/>
      <c r="F4" s="420"/>
      <c r="G4" s="1"/>
      <c r="H4" s="1"/>
      <c r="I4" s="1"/>
      <c r="J4" s="1"/>
    </row>
    <row r="5" spans="1:10" s="2" customFormat="1" ht="258.75" customHeight="1">
      <c r="A5" s="421" t="s">
        <v>69</v>
      </c>
      <c r="B5" s="422"/>
      <c r="C5" s="422"/>
      <c r="D5" s="422"/>
      <c r="E5" s="422"/>
      <c r="F5" s="423"/>
      <c r="G5" s="1"/>
      <c r="H5" s="1"/>
      <c r="I5" s="1"/>
      <c r="J5" s="1"/>
    </row>
    <row r="6" spans="1:10" s="2" customFormat="1" ht="25">
      <c r="A6" s="54" t="s">
        <v>37</v>
      </c>
      <c r="B6" s="55" t="s">
        <v>38</v>
      </c>
      <c r="C6" s="56" t="s">
        <v>39</v>
      </c>
      <c r="D6" s="55" t="s">
        <v>40</v>
      </c>
      <c r="E6" s="287" t="s">
        <v>41</v>
      </c>
      <c r="F6" s="288" t="s">
        <v>42</v>
      </c>
      <c r="G6" s="23"/>
      <c r="H6" s="1"/>
      <c r="I6" s="1"/>
      <c r="J6" s="1"/>
    </row>
    <row r="7" spans="1:10" s="2" customFormat="1">
      <c r="A7" s="37"/>
      <c r="B7" s="42"/>
      <c r="C7" s="6"/>
      <c r="D7" s="44"/>
      <c r="E7" s="13"/>
      <c r="F7" s="168"/>
      <c r="G7" s="24"/>
      <c r="H7" s="1"/>
      <c r="I7" s="1"/>
      <c r="J7" s="1"/>
    </row>
    <row r="8" spans="1:10" s="2" customFormat="1" ht="37.5">
      <c r="A8" s="51" t="s">
        <v>53</v>
      </c>
      <c r="B8" s="123" t="s">
        <v>199</v>
      </c>
      <c r="C8" s="52" t="s">
        <v>60</v>
      </c>
      <c r="D8" s="53">
        <v>15.95</v>
      </c>
      <c r="E8" s="322"/>
      <c r="F8" s="243"/>
      <c r="G8" s="1"/>
      <c r="H8" s="1"/>
      <c r="I8" s="1"/>
      <c r="J8" s="1"/>
    </row>
    <row r="9" spans="1:10">
      <c r="A9" s="38"/>
      <c r="B9" s="39"/>
      <c r="C9" s="40"/>
      <c r="D9" s="41"/>
      <c r="E9" s="379"/>
      <c r="F9" s="380"/>
    </row>
    <row r="10" spans="1:10" ht="14">
      <c r="A10" s="29" t="s">
        <v>15</v>
      </c>
      <c r="B10" s="30" t="s">
        <v>17</v>
      </c>
      <c r="C10" s="31"/>
      <c r="D10" s="31"/>
      <c r="E10" s="187"/>
      <c r="F10" s="381">
        <f>SUM(F8)</f>
        <v>0</v>
      </c>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3.xml><?xml version="1.0" encoding="utf-8"?>
<worksheet xmlns="http://schemas.openxmlformats.org/spreadsheetml/2006/main" xmlns:r="http://schemas.openxmlformats.org/officeDocument/2006/relationships">
  <dimension ref="A1:W36"/>
  <sheetViews>
    <sheetView topLeftCell="A33" zoomScaleNormal="100" zoomScaleSheetLayoutView="100" workbookViewId="0">
      <selection activeCell="F31" sqref="F31"/>
    </sheetView>
  </sheetViews>
  <sheetFormatPr defaultColWidth="9.1796875" defaultRowHeight="12.5"/>
  <cols>
    <col min="1" max="1" width="4.81640625" style="1" customWidth="1"/>
    <col min="2" max="2" width="43.54296875" style="1" customWidth="1"/>
    <col min="3" max="3" width="6.54296875" style="1" customWidth="1"/>
    <col min="4" max="4" width="9.1796875" style="1" customWidth="1"/>
    <col min="5" max="5" width="10.7265625" style="194" customWidth="1"/>
    <col min="6" max="6" width="13.1796875" style="194" customWidth="1"/>
    <col min="7" max="7" width="8.1796875" style="6" customWidth="1"/>
    <col min="8" max="10" width="9.1796875" style="1"/>
    <col min="11" max="23" width="9.1796875" style="2"/>
    <col min="24" max="16384" width="9.1796875" style="3"/>
  </cols>
  <sheetData>
    <row r="1" spans="1:23" s="2" customFormat="1" ht="15">
      <c r="A1" s="32" t="s">
        <v>36</v>
      </c>
      <c r="B1" s="33"/>
      <c r="C1" s="26"/>
      <c r="D1" s="26"/>
      <c r="E1" s="282"/>
      <c r="F1" s="283"/>
      <c r="G1" s="6"/>
      <c r="H1" s="1"/>
      <c r="I1" s="1"/>
      <c r="J1" s="1"/>
    </row>
    <row r="2" spans="1:23" s="2" customFormat="1">
      <c r="A2" s="4"/>
      <c r="B2" s="4"/>
      <c r="C2" s="4"/>
      <c r="D2" s="4"/>
      <c r="E2" s="284"/>
      <c r="F2" s="284"/>
      <c r="G2" s="6"/>
      <c r="H2" s="1"/>
      <c r="I2" s="1"/>
      <c r="J2" s="1"/>
    </row>
    <row r="3" spans="1:23" s="1" customFormat="1" ht="14">
      <c r="A3" s="27" t="s">
        <v>63</v>
      </c>
      <c r="B3" s="28" t="s">
        <v>32</v>
      </c>
      <c r="C3" s="28"/>
      <c r="D3" s="28"/>
      <c r="E3" s="256"/>
      <c r="F3" s="339"/>
      <c r="G3" s="6"/>
      <c r="K3" s="2"/>
      <c r="L3" s="2"/>
      <c r="M3" s="2"/>
      <c r="N3" s="2"/>
      <c r="O3" s="2"/>
      <c r="P3" s="2"/>
      <c r="Q3" s="2"/>
      <c r="R3" s="2"/>
      <c r="S3" s="2"/>
      <c r="T3" s="2"/>
      <c r="U3" s="2"/>
      <c r="V3" s="2"/>
      <c r="W3" s="2"/>
    </row>
    <row r="4" spans="1:23" s="1" customFormat="1" ht="255.75" customHeight="1">
      <c r="A4" s="418" t="s">
        <v>68</v>
      </c>
      <c r="B4" s="419"/>
      <c r="C4" s="419"/>
      <c r="D4" s="419"/>
      <c r="E4" s="419"/>
      <c r="F4" s="420"/>
      <c r="G4" s="6"/>
      <c r="K4" s="2"/>
      <c r="L4" s="2"/>
      <c r="M4" s="2"/>
      <c r="N4" s="2"/>
      <c r="O4" s="2"/>
      <c r="P4" s="2"/>
      <c r="Q4" s="2"/>
      <c r="R4" s="2"/>
      <c r="S4" s="2"/>
      <c r="T4" s="2"/>
      <c r="U4" s="2"/>
      <c r="V4" s="2"/>
      <c r="W4" s="2"/>
    </row>
    <row r="5" spans="1:23" s="1" customFormat="1" ht="25">
      <c r="A5" s="54" t="s">
        <v>37</v>
      </c>
      <c r="B5" s="55" t="s">
        <v>38</v>
      </c>
      <c r="C5" s="56" t="s">
        <v>39</v>
      </c>
      <c r="D5" s="55" t="s">
        <v>40</v>
      </c>
      <c r="E5" s="287" t="s">
        <v>41</v>
      </c>
      <c r="F5" s="288" t="s">
        <v>42</v>
      </c>
      <c r="G5" s="6"/>
      <c r="K5" s="2"/>
      <c r="L5" s="2"/>
      <c r="M5" s="2"/>
      <c r="N5" s="2"/>
      <c r="O5" s="2"/>
      <c r="P5" s="2"/>
      <c r="Q5" s="2"/>
      <c r="R5" s="2"/>
      <c r="S5" s="2"/>
      <c r="T5" s="2"/>
      <c r="U5" s="2"/>
      <c r="V5" s="2"/>
      <c r="W5" s="2"/>
    </row>
    <row r="6" spans="1:23" s="1" customFormat="1">
      <c r="A6" s="45"/>
      <c r="B6" s="35"/>
      <c r="C6" s="36"/>
      <c r="D6" s="35"/>
      <c r="E6" s="290"/>
      <c r="F6" s="274"/>
      <c r="G6" s="6"/>
      <c r="K6" s="2"/>
      <c r="L6" s="2"/>
      <c r="M6" s="2"/>
      <c r="N6" s="2"/>
      <c r="O6" s="2"/>
      <c r="P6" s="2"/>
      <c r="Q6" s="2"/>
      <c r="R6" s="2"/>
      <c r="S6" s="2"/>
      <c r="T6" s="2"/>
      <c r="U6" s="2"/>
      <c r="V6" s="2"/>
      <c r="W6" s="2"/>
    </row>
    <row r="7" spans="1:23" s="1" customFormat="1" ht="75">
      <c r="A7" s="51" t="s">
        <v>53</v>
      </c>
      <c r="B7" s="58" t="s">
        <v>146</v>
      </c>
      <c r="C7" s="52" t="s">
        <v>64</v>
      </c>
      <c r="D7" s="53">
        <v>2.5</v>
      </c>
      <c r="E7" s="293"/>
      <c r="F7" s="312"/>
      <c r="G7" s="43"/>
      <c r="K7" s="2"/>
      <c r="L7" s="2"/>
      <c r="M7" s="2"/>
      <c r="N7" s="2"/>
      <c r="O7" s="2"/>
      <c r="P7" s="2"/>
      <c r="Q7" s="2"/>
      <c r="R7" s="2"/>
      <c r="S7" s="2"/>
      <c r="T7" s="2"/>
      <c r="U7" s="2"/>
      <c r="V7" s="2"/>
      <c r="W7" s="2"/>
    </row>
    <row r="8" spans="1:23">
      <c r="A8" s="37"/>
      <c r="D8" s="17"/>
      <c r="E8" s="13"/>
      <c r="F8" s="255"/>
      <c r="G8" s="43"/>
    </row>
    <row r="9" spans="1:23" ht="111" customHeight="1">
      <c r="A9" s="59" t="s">
        <v>54</v>
      </c>
      <c r="B9" s="70" t="s">
        <v>149</v>
      </c>
      <c r="C9" s="61"/>
      <c r="D9" s="71"/>
      <c r="E9" s="382"/>
      <c r="F9" s="349"/>
      <c r="G9" s="43"/>
    </row>
    <row r="10" spans="1:23">
      <c r="A10" s="63"/>
      <c r="B10" s="64" t="s">
        <v>18</v>
      </c>
      <c r="C10" s="65" t="s">
        <v>64</v>
      </c>
      <c r="D10" s="66">
        <v>49.7</v>
      </c>
      <c r="E10" s="383"/>
      <c r="F10" s="298"/>
      <c r="G10" s="43"/>
    </row>
    <row r="11" spans="1:23">
      <c r="A11" s="67"/>
      <c r="B11" s="68" t="s">
        <v>19</v>
      </c>
      <c r="C11" s="69" t="s">
        <v>65</v>
      </c>
      <c r="D11" s="239">
        <v>35.36</v>
      </c>
      <c r="E11" s="354"/>
      <c r="F11" s="350"/>
      <c r="G11" s="43"/>
    </row>
    <row r="12" spans="1:23">
      <c r="A12" s="46"/>
      <c r="B12" s="9"/>
      <c r="D12" s="17"/>
      <c r="E12" s="13"/>
      <c r="F12" s="255"/>
    </row>
    <row r="13" spans="1:23" ht="25">
      <c r="A13" s="59" t="s">
        <v>55</v>
      </c>
      <c r="B13" s="60" t="s">
        <v>43</v>
      </c>
      <c r="C13" s="61"/>
      <c r="D13" s="62"/>
      <c r="E13" s="351"/>
      <c r="F13" s="253"/>
    </row>
    <row r="14" spans="1:23">
      <c r="A14" s="63"/>
      <c r="B14" s="64" t="s">
        <v>18</v>
      </c>
      <c r="C14" s="65" t="s">
        <v>64</v>
      </c>
      <c r="D14" s="66">
        <v>4.9000000000000004</v>
      </c>
      <c r="E14" s="383"/>
      <c r="F14" s="298"/>
      <c r="G14" s="43"/>
    </row>
    <row r="15" spans="1:23">
      <c r="A15" s="67"/>
      <c r="B15" s="68" t="s">
        <v>19</v>
      </c>
      <c r="C15" s="69" t="s">
        <v>65</v>
      </c>
      <c r="D15" s="240">
        <v>74</v>
      </c>
      <c r="E15" s="354"/>
      <c r="F15" s="350"/>
      <c r="G15" s="43"/>
    </row>
    <row r="16" spans="1:23">
      <c r="A16" s="82"/>
      <c r="B16" s="31"/>
      <c r="C16" s="83"/>
      <c r="D16" s="84"/>
      <c r="E16" s="386"/>
      <c r="F16" s="314"/>
    </row>
    <row r="17" spans="1:15" ht="25">
      <c r="A17" s="59" t="s">
        <v>56</v>
      </c>
      <c r="B17" s="60" t="s">
        <v>9</v>
      </c>
      <c r="C17" s="61"/>
      <c r="D17" s="62"/>
      <c r="E17" s="351"/>
      <c r="F17" s="253"/>
    </row>
    <row r="18" spans="1:15">
      <c r="A18" s="63"/>
      <c r="B18" s="64" t="s">
        <v>18</v>
      </c>
      <c r="C18" s="65" t="s">
        <v>64</v>
      </c>
      <c r="D18" s="66">
        <v>2.5</v>
      </c>
      <c r="E18" s="383"/>
      <c r="F18" s="298"/>
      <c r="G18" s="43"/>
      <c r="L18" s="43"/>
      <c r="M18" s="1"/>
      <c r="N18" s="1"/>
      <c r="O18" s="1"/>
    </row>
    <row r="19" spans="1:15">
      <c r="A19" s="67"/>
      <c r="B19" s="68" t="s">
        <v>19</v>
      </c>
      <c r="C19" s="69" t="s">
        <v>65</v>
      </c>
      <c r="D19" s="239">
        <v>32</v>
      </c>
      <c r="E19" s="354"/>
      <c r="F19" s="350"/>
      <c r="G19" s="43"/>
      <c r="O19" s="1"/>
    </row>
    <row r="20" spans="1:15">
      <c r="A20" s="82"/>
      <c r="B20" s="31"/>
      <c r="C20" s="83"/>
      <c r="D20" s="84"/>
      <c r="E20" s="386"/>
      <c r="F20" s="314"/>
    </row>
    <row r="21" spans="1:15" ht="37.5">
      <c r="A21" s="81" t="s">
        <v>57</v>
      </c>
      <c r="B21" s="75" t="s">
        <v>147</v>
      </c>
      <c r="C21" s="76"/>
      <c r="D21" s="193"/>
      <c r="E21" s="352"/>
      <c r="F21" s="353"/>
    </row>
    <row r="22" spans="1:15">
      <c r="A22" s="77"/>
      <c r="B22" s="78" t="s">
        <v>18</v>
      </c>
      <c r="C22" s="65" t="s">
        <v>64</v>
      </c>
      <c r="D22" s="241">
        <v>0.4</v>
      </c>
      <c r="E22" s="384"/>
      <c r="F22" s="298"/>
      <c r="G22" s="43"/>
    </row>
    <row r="23" spans="1:15">
      <c r="A23" s="79"/>
      <c r="B23" s="80" t="s">
        <v>19</v>
      </c>
      <c r="C23" s="69" t="s">
        <v>65</v>
      </c>
      <c r="D23" s="241">
        <v>6.63</v>
      </c>
      <c r="E23" s="385"/>
      <c r="F23" s="350"/>
      <c r="G23" s="43"/>
    </row>
    <row r="24" spans="1:15">
      <c r="A24" s="82"/>
      <c r="B24" s="31"/>
      <c r="C24" s="83"/>
      <c r="D24" s="84"/>
      <c r="E24" s="386"/>
      <c r="F24" s="314"/>
    </row>
    <row r="25" spans="1:15" ht="25">
      <c r="A25" s="59" t="s">
        <v>58</v>
      </c>
      <c r="B25" s="60" t="s">
        <v>70</v>
      </c>
      <c r="C25" s="61"/>
      <c r="D25" s="62"/>
      <c r="E25" s="351"/>
      <c r="F25" s="253"/>
    </row>
    <row r="26" spans="1:15">
      <c r="A26" s="63"/>
      <c r="B26" s="64" t="s">
        <v>18</v>
      </c>
      <c r="C26" s="65" t="s">
        <v>64</v>
      </c>
      <c r="D26" s="66">
        <v>5.93</v>
      </c>
      <c r="E26" s="383"/>
      <c r="F26" s="298"/>
      <c r="G26" s="43"/>
    </row>
    <row r="27" spans="1:15">
      <c r="A27" s="67"/>
      <c r="B27" s="68" t="s">
        <v>19</v>
      </c>
      <c r="C27" s="69" t="s">
        <v>65</v>
      </c>
      <c r="D27" s="239">
        <v>57.34</v>
      </c>
      <c r="E27" s="354"/>
      <c r="F27" s="350"/>
      <c r="G27" s="43"/>
    </row>
    <row r="28" spans="1:15">
      <c r="A28" s="46"/>
      <c r="B28" s="9"/>
      <c r="D28" s="17"/>
      <c r="E28" s="13"/>
      <c r="F28" s="255"/>
    </row>
    <row r="29" spans="1:15" ht="50">
      <c r="A29" s="59" t="s">
        <v>59</v>
      </c>
      <c r="B29" s="70" t="s">
        <v>148</v>
      </c>
      <c r="C29" s="61"/>
      <c r="D29" s="62"/>
      <c r="E29" s="351"/>
      <c r="F29" s="253"/>
      <c r="G29" s="43"/>
    </row>
    <row r="30" spans="1:15" ht="14.5">
      <c r="A30" s="63"/>
      <c r="B30" s="73" t="s">
        <v>18</v>
      </c>
      <c r="C30" s="65" t="s">
        <v>136</v>
      </c>
      <c r="D30" s="221">
        <v>23.65</v>
      </c>
      <c r="E30" s="219"/>
      <c r="F30" s="298"/>
      <c r="G30" s="43"/>
    </row>
    <row r="31" spans="1:15" ht="14.5">
      <c r="A31" s="67"/>
      <c r="B31" s="68" t="s">
        <v>19</v>
      </c>
      <c r="C31" s="69" t="s">
        <v>128</v>
      </c>
      <c r="D31" s="239">
        <v>128.6</v>
      </c>
      <c r="E31" s="354"/>
      <c r="F31" s="350"/>
      <c r="G31" s="43"/>
    </row>
    <row r="32" spans="1:15" ht="17.25" customHeight="1">
      <c r="A32" s="47"/>
      <c r="B32" s="10"/>
      <c r="D32" s="17"/>
      <c r="E32" s="13"/>
      <c r="F32" s="255"/>
    </row>
    <row r="33" spans="1:6" ht="27" customHeight="1">
      <c r="A33" s="48" t="s">
        <v>10</v>
      </c>
      <c r="B33" s="211" t="s">
        <v>11</v>
      </c>
      <c r="C33" s="50"/>
      <c r="D33" s="407">
        <f>D10+D14+D18+D22+D26+D30</f>
        <v>87.08</v>
      </c>
      <c r="E33" s="347"/>
      <c r="F33" s="257">
        <f>SUM(F7:F31)</f>
        <v>0</v>
      </c>
    </row>
    <row r="36" spans="1:6">
      <c r="B36" s="210"/>
    </row>
  </sheetData>
  <mergeCells count="1">
    <mergeCell ref="A4:F4"/>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rowBreaks count="1" manualBreakCount="1">
    <brk id="20" max="5" man="1"/>
  </rowBreaks>
</worksheet>
</file>

<file path=xl/worksheets/sheet4.xml><?xml version="1.0" encoding="utf-8"?>
<worksheet xmlns="http://schemas.openxmlformats.org/spreadsheetml/2006/main" xmlns:r="http://schemas.openxmlformats.org/officeDocument/2006/relationships">
  <dimension ref="A1:W62"/>
  <sheetViews>
    <sheetView topLeftCell="A19" zoomScaleNormal="100" zoomScaleSheetLayoutView="100" workbookViewId="0">
      <selection activeCell="F15" sqref="F15"/>
    </sheetView>
  </sheetViews>
  <sheetFormatPr defaultColWidth="9.1796875" defaultRowHeight="12.5"/>
  <cols>
    <col min="1" max="1" width="4.81640625" style="1" customWidth="1"/>
    <col min="2" max="2" width="43.54296875" style="1" customWidth="1"/>
    <col min="3" max="3" width="6.54296875" style="1" customWidth="1"/>
    <col min="4" max="4" width="10.1796875" style="1" bestFit="1" customWidth="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36</v>
      </c>
      <c r="B1" s="33"/>
      <c r="C1" s="26"/>
      <c r="D1" s="26"/>
      <c r="E1" s="282"/>
      <c r="F1" s="283"/>
      <c r="G1" s="1"/>
      <c r="H1" s="1"/>
      <c r="I1" s="1"/>
      <c r="J1" s="1"/>
    </row>
    <row r="2" spans="1:23" s="2" customFormat="1">
      <c r="A2" s="4"/>
      <c r="B2" s="4"/>
      <c r="C2" s="4"/>
      <c r="D2" s="4"/>
      <c r="E2" s="284"/>
      <c r="F2" s="284"/>
      <c r="G2" s="1"/>
      <c r="H2" s="1"/>
      <c r="I2" s="1"/>
      <c r="J2" s="1"/>
    </row>
    <row r="3" spans="1:23" s="1" customFormat="1" ht="14">
      <c r="A3" s="27" t="s">
        <v>71</v>
      </c>
      <c r="B3" s="28" t="s">
        <v>33</v>
      </c>
      <c r="C3" s="28"/>
      <c r="D3" s="28"/>
      <c r="E3" s="256"/>
      <c r="F3" s="339"/>
      <c r="K3" s="2"/>
      <c r="L3" s="2"/>
      <c r="M3" s="2"/>
      <c r="N3" s="2"/>
      <c r="O3" s="2"/>
      <c r="P3" s="2"/>
      <c r="Q3" s="2"/>
      <c r="R3" s="2"/>
      <c r="S3" s="2"/>
      <c r="T3" s="2"/>
      <c r="U3" s="2"/>
      <c r="V3" s="2"/>
      <c r="W3" s="2"/>
    </row>
    <row r="4" spans="1:23" s="1" customFormat="1" ht="57.75" customHeight="1">
      <c r="A4" s="418" t="s">
        <v>72</v>
      </c>
      <c r="B4" s="419"/>
      <c r="C4" s="419"/>
      <c r="D4" s="419"/>
      <c r="E4" s="419"/>
      <c r="F4" s="420"/>
      <c r="K4" s="2"/>
      <c r="L4" s="2"/>
      <c r="M4" s="2"/>
      <c r="N4" s="2"/>
      <c r="O4" s="2"/>
      <c r="P4" s="2"/>
      <c r="Q4" s="2"/>
      <c r="R4" s="2"/>
      <c r="S4" s="2"/>
      <c r="T4" s="2"/>
      <c r="U4" s="2"/>
      <c r="V4" s="2"/>
      <c r="W4" s="2"/>
    </row>
    <row r="5" spans="1:23" s="1" customFormat="1" ht="25">
      <c r="A5" s="54" t="s">
        <v>37</v>
      </c>
      <c r="B5" s="55" t="s">
        <v>38</v>
      </c>
      <c r="C5" s="56" t="s">
        <v>39</v>
      </c>
      <c r="D5" s="55" t="s">
        <v>40</v>
      </c>
      <c r="E5" s="287" t="s">
        <v>41</v>
      </c>
      <c r="F5" s="288" t="s">
        <v>42</v>
      </c>
      <c r="K5" s="2"/>
      <c r="L5" s="2"/>
      <c r="M5" s="2"/>
      <c r="N5" s="2"/>
      <c r="O5" s="2"/>
      <c r="P5" s="2"/>
      <c r="Q5" s="2"/>
      <c r="R5" s="2"/>
      <c r="S5" s="2"/>
      <c r="T5" s="2"/>
      <c r="U5" s="2"/>
      <c r="V5" s="2"/>
      <c r="W5" s="2"/>
    </row>
    <row r="6" spans="1:23" s="1" customFormat="1">
      <c r="A6" s="85"/>
      <c r="B6" s="86"/>
      <c r="C6" s="87"/>
      <c r="D6" s="86"/>
      <c r="E6" s="289"/>
      <c r="F6" s="273"/>
      <c r="K6" s="2"/>
      <c r="L6" s="2"/>
      <c r="M6" s="2"/>
      <c r="N6" s="2"/>
      <c r="O6" s="2"/>
      <c r="P6" s="2"/>
      <c r="Q6" s="2"/>
      <c r="R6" s="2"/>
      <c r="S6" s="2"/>
      <c r="T6" s="2"/>
      <c r="U6" s="2"/>
      <c r="V6" s="2"/>
      <c r="W6" s="2"/>
    </row>
    <row r="7" spans="1:23" ht="50">
      <c r="A7" s="81" t="s">
        <v>53</v>
      </c>
      <c r="B7" s="94" t="s">
        <v>73</v>
      </c>
      <c r="C7" s="76"/>
      <c r="D7" s="95"/>
      <c r="E7" s="188"/>
      <c r="F7" s="344"/>
    </row>
    <row r="8" spans="1:23">
      <c r="A8" s="96"/>
      <c r="B8" s="97" t="s">
        <v>74</v>
      </c>
      <c r="C8" s="98"/>
      <c r="D8" s="99"/>
      <c r="E8" s="117"/>
      <c r="F8" s="345"/>
    </row>
    <row r="9" spans="1:23">
      <c r="A9" s="96"/>
      <c r="B9" s="100" t="s">
        <v>78</v>
      </c>
      <c r="C9" s="98" t="s">
        <v>12</v>
      </c>
      <c r="D9" s="117">
        <f>0.4*D11</f>
        <v>1184.2880000000002</v>
      </c>
      <c r="E9" s="117"/>
      <c r="F9" s="345"/>
    </row>
    <row r="10" spans="1:23">
      <c r="A10" s="96"/>
      <c r="B10" s="100" t="s">
        <v>79</v>
      </c>
      <c r="C10" s="98" t="s">
        <v>12</v>
      </c>
      <c r="D10" s="219">
        <f>0.6*D11</f>
        <v>1776.432</v>
      </c>
      <c r="E10" s="117"/>
      <c r="F10" s="345"/>
    </row>
    <row r="11" spans="1:23">
      <c r="A11" s="101"/>
      <c r="B11" s="186" t="s">
        <v>75</v>
      </c>
      <c r="C11" s="103" t="s">
        <v>12</v>
      </c>
      <c r="D11" s="118">
        <f>D17*0.4</f>
        <v>2960.7200000000003</v>
      </c>
      <c r="E11" s="118"/>
      <c r="F11" s="242"/>
    </row>
    <row r="12" spans="1:23">
      <c r="A12" s="88"/>
      <c r="B12" s="89"/>
      <c r="C12" s="90"/>
      <c r="D12" s="187"/>
      <c r="E12" s="187"/>
      <c r="F12" s="169"/>
    </row>
    <row r="13" spans="1:23" ht="50">
      <c r="A13" s="81" t="s">
        <v>54</v>
      </c>
      <c r="B13" s="75" t="s">
        <v>76</v>
      </c>
      <c r="C13" s="76"/>
      <c r="D13" s="188"/>
      <c r="E13" s="188"/>
      <c r="F13" s="344"/>
    </row>
    <row r="14" spans="1:23">
      <c r="A14" s="105"/>
      <c r="B14" s="97" t="s">
        <v>77</v>
      </c>
      <c r="C14" s="98"/>
      <c r="D14" s="117"/>
      <c r="E14" s="117"/>
      <c r="F14" s="345"/>
    </row>
    <row r="15" spans="1:23">
      <c r="A15" s="106"/>
      <c r="B15" s="102" t="s">
        <v>75</v>
      </c>
      <c r="C15" s="103" t="s">
        <v>12</v>
      </c>
      <c r="D15" s="118">
        <f>0.6*D17</f>
        <v>4441.08</v>
      </c>
      <c r="E15" s="118"/>
      <c r="F15" s="242"/>
    </row>
    <row r="16" spans="1:23">
      <c r="A16" s="47"/>
      <c r="B16" s="10"/>
      <c r="C16" s="6"/>
      <c r="D16" s="17"/>
      <c r="E16" s="13"/>
      <c r="F16" s="346"/>
    </row>
    <row r="17" spans="1:6" ht="14">
      <c r="A17" s="48" t="s">
        <v>10</v>
      </c>
      <c r="B17" s="49" t="s">
        <v>13</v>
      </c>
      <c r="C17" s="91"/>
      <c r="D17" s="406">
        <f>II.BET_AB!D33*85</f>
        <v>7401.8</v>
      </c>
      <c r="E17" s="347"/>
      <c r="F17" s="348">
        <f>F15+F11</f>
        <v>0</v>
      </c>
    </row>
    <row r="62" spans="6:6">
      <c r="F62" s="194">
        <f>E62*D62</f>
        <v>0</v>
      </c>
    </row>
  </sheetData>
  <mergeCells count="1">
    <mergeCell ref="A4:F4"/>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5.xml><?xml version="1.0" encoding="utf-8"?>
<worksheet xmlns="http://schemas.openxmlformats.org/spreadsheetml/2006/main" xmlns:r="http://schemas.openxmlformats.org/officeDocument/2006/relationships">
  <dimension ref="A1:W24"/>
  <sheetViews>
    <sheetView zoomScaleNormal="100" zoomScaleSheetLayoutView="85" workbookViewId="0">
      <selection activeCell="F22" sqref="F22"/>
    </sheetView>
  </sheetViews>
  <sheetFormatPr defaultColWidth="9.1796875" defaultRowHeight="12.5"/>
  <cols>
    <col min="1" max="1" width="4.81640625" style="1" customWidth="1"/>
    <col min="2" max="2" width="43.54296875" style="1" customWidth="1"/>
    <col min="3" max="3" width="6.54296875" style="6" customWidth="1"/>
    <col min="4" max="4" width="10.1796875" style="1" bestFit="1" customWidth="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36</v>
      </c>
      <c r="B1" s="33"/>
      <c r="C1" s="206"/>
      <c r="D1" s="26"/>
      <c r="E1" s="282"/>
      <c r="F1" s="283"/>
      <c r="G1" s="1"/>
      <c r="H1" s="1"/>
      <c r="I1" s="1"/>
      <c r="J1" s="1"/>
    </row>
    <row r="2" spans="1:23" s="2" customFormat="1">
      <c r="A2" s="4"/>
      <c r="B2" s="4"/>
      <c r="C2" s="207"/>
      <c r="D2" s="4"/>
      <c r="E2" s="284"/>
      <c r="F2" s="284"/>
      <c r="G2" s="1"/>
      <c r="H2" s="1"/>
      <c r="I2" s="1"/>
      <c r="J2" s="1"/>
    </row>
    <row r="3" spans="1:23" s="1" customFormat="1" ht="14">
      <c r="A3" s="27" t="s">
        <v>80</v>
      </c>
      <c r="B3" s="28" t="s">
        <v>34</v>
      </c>
      <c r="C3" s="91"/>
      <c r="D3" s="28"/>
      <c r="E3" s="256"/>
      <c r="F3" s="339"/>
      <c r="K3" s="2"/>
      <c r="L3" s="2"/>
      <c r="M3" s="2"/>
      <c r="N3" s="2"/>
      <c r="O3" s="2"/>
      <c r="P3" s="2"/>
      <c r="Q3" s="2"/>
      <c r="R3" s="2"/>
      <c r="S3" s="2"/>
      <c r="T3" s="2"/>
      <c r="U3" s="2"/>
      <c r="V3" s="2"/>
      <c r="W3" s="2"/>
    </row>
    <row r="4" spans="1:23" s="1" customFormat="1" ht="148.5" customHeight="1">
      <c r="A4" s="418" t="s">
        <v>81</v>
      </c>
      <c r="B4" s="419"/>
      <c r="C4" s="419"/>
      <c r="D4" s="419"/>
      <c r="E4" s="419"/>
      <c r="F4" s="420"/>
      <c r="K4" s="2"/>
      <c r="L4" s="2"/>
      <c r="M4" s="2"/>
      <c r="N4" s="2"/>
      <c r="O4" s="2"/>
      <c r="P4" s="2"/>
      <c r="Q4" s="2"/>
      <c r="R4" s="2"/>
      <c r="S4" s="2"/>
      <c r="T4" s="2"/>
      <c r="U4" s="2"/>
      <c r="V4" s="2"/>
      <c r="W4" s="2"/>
    </row>
    <row r="5" spans="1:23" s="1" customFormat="1" ht="25">
      <c r="A5" s="54" t="s">
        <v>37</v>
      </c>
      <c r="B5" s="55" t="s">
        <v>38</v>
      </c>
      <c r="C5" s="56" t="s">
        <v>39</v>
      </c>
      <c r="D5" s="55" t="s">
        <v>40</v>
      </c>
      <c r="E5" s="287" t="s">
        <v>41</v>
      </c>
      <c r="F5" s="288" t="s">
        <v>42</v>
      </c>
      <c r="K5" s="2"/>
      <c r="L5" s="2"/>
      <c r="M5" s="2"/>
      <c r="N5" s="2"/>
      <c r="O5" s="2"/>
      <c r="P5" s="2"/>
      <c r="Q5" s="2"/>
      <c r="R5" s="2"/>
      <c r="S5" s="2"/>
      <c r="T5" s="2"/>
      <c r="U5" s="2"/>
      <c r="V5" s="2"/>
      <c r="W5" s="2"/>
    </row>
    <row r="6" spans="1:23" s="1" customFormat="1">
      <c r="A6" s="34"/>
      <c r="B6" s="35"/>
      <c r="C6" s="92"/>
      <c r="D6" s="35"/>
      <c r="E6" s="290"/>
      <c r="F6" s="274"/>
      <c r="K6" s="2"/>
      <c r="L6" s="2"/>
      <c r="M6" s="2"/>
      <c r="N6" s="2"/>
      <c r="O6" s="2"/>
      <c r="P6" s="2"/>
      <c r="Q6" s="2"/>
      <c r="R6" s="2"/>
      <c r="S6" s="2"/>
      <c r="T6" s="2"/>
      <c r="U6" s="2"/>
      <c r="V6" s="2"/>
      <c r="W6" s="2"/>
    </row>
    <row r="7" spans="1:23" s="1" customFormat="1" ht="75">
      <c r="A7" s="51" t="s">
        <v>53</v>
      </c>
      <c r="B7" s="58" t="s">
        <v>125</v>
      </c>
      <c r="C7" s="52" t="s">
        <v>64</v>
      </c>
      <c r="D7" s="258">
        <v>29</v>
      </c>
      <c r="E7" s="322"/>
      <c r="F7" s="243"/>
      <c r="K7" s="2"/>
      <c r="L7" s="2"/>
      <c r="M7" s="2"/>
      <c r="N7" s="2"/>
      <c r="O7" s="2"/>
      <c r="P7" s="2"/>
      <c r="Q7" s="2"/>
      <c r="R7" s="2"/>
      <c r="S7" s="2"/>
      <c r="T7" s="2"/>
      <c r="U7" s="2"/>
      <c r="V7" s="2"/>
      <c r="W7" s="2"/>
    </row>
    <row r="8" spans="1:23" s="1" customFormat="1">
      <c r="A8" s="220"/>
      <c r="B8" s="114"/>
      <c r="C8" s="65"/>
      <c r="D8" s="229"/>
      <c r="E8" s="340"/>
      <c r="F8" s="244"/>
      <c r="K8" s="2"/>
      <c r="L8" s="2"/>
      <c r="M8" s="2"/>
      <c r="N8" s="2"/>
      <c r="O8" s="2"/>
      <c r="P8" s="2"/>
      <c r="Q8" s="2"/>
      <c r="R8" s="2"/>
      <c r="S8" s="2"/>
      <c r="T8" s="2"/>
      <c r="U8" s="2"/>
      <c r="V8" s="2"/>
      <c r="W8" s="2"/>
    </row>
    <row r="9" spans="1:23" ht="75">
      <c r="A9" s="110" t="s">
        <v>54</v>
      </c>
      <c r="B9" s="212" t="s">
        <v>126</v>
      </c>
      <c r="C9" s="245"/>
      <c r="D9" s="223"/>
      <c r="E9" s="111"/>
      <c r="F9" s="246"/>
    </row>
    <row r="10" spans="1:23" ht="14.5">
      <c r="A10" s="215"/>
      <c r="B10" s="216" t="s">
        <v>137</v>
      </c>
      <c r="C10" s="249" t="s">
        <v>128</v>
      </c>
      <c r="D10" s="259">
        <v>28.76</v>
      </c>
      <c r="E10" s="217"/>
      <c r="F10" s="252"/>
      <c r="G10" s="230"/>
    </row>
    <row r="11" spans="1:23">
      <c r="A11" s="112"/>
      <c r="B11" s="213"/>
      <c r="C11" s="247"/>
      <c r="D11" s="250"/>
      <c r="E11" s="113"/>
      <c r="F11" s="248"/>
    </row>
    <row r="12" spans="1:23" ht="75">
      <c r="A12" s="81" t="s">
        <v>55</v>
      </c>
      <c r="B12" s="75" t="s">
        <v>131</v>
      </c>
      <c r="C12" s="222"/>
      <c r="D12" s="223"/>
      <c r="E12" s="111"/>
      <c r="F12" s="224"/>
    </row>
    <row r="13" spans="1:23">
      <c r="A13" s="96"/>
      <c r="B13" s="120" t="s">
        <v>150</v>
      </c>
      <c r="C13" s="97" t="s">
        <v>44</v>
      </c>
      <c r="D13" s="250">
        <v>2</v>
      </c>
      <c r="E13" s="113"/>
      <c r="F13" s="251"/>
    </row>
    <row r="14" spans="1:23">
      <c r="A14" s="101"/>
      <c r="B14" s="135" t="s">
        <v>139</v>
      </c>
      <c r="C14" s="102" t="s">
        <v>44</v>
      </c>
      <c r="D14" s="259">
        <v>2</v>
      </c>
      <c r="E14" s="217"/>
      <c r="F14" s="252"/>
    </row>
    <row r="15" spans="1:23" s="1" customFormat="1">
      <c r="A15" s="220"/>
      <c r="B15" s="114"/>
      <c r="C15" s="65"/>
      <c r="D15" s="229"/>
      <c r="E15" s="340"/>
      <c r="F15" s="244"/>
      <c r="K15" s="2"/>
      <c r="L15" s="2"/>
      <c r="M15" s="2"/>
      <c r="N15" s="2"/>
      <c r="O15" s="2"/>
      <c r="P15" s="2"/>
      <c r="Q15" s="2"/>
      <c r="R15" s="2"/>
      <c r="S15" s="2"/>
      <c r="T15" s="2"/>
      <c r="U15" s="2"/>
      <c r="V15" s="2"/>
      <c r="W15" s="2"/>
    </row>
    <row r="16" spans="1:23" ht="75">
      <c r="A16" s="59" t="s">
        <v>56</v>
      </c>
      <c r="B16" s="70" t="s">
        <v>151</v>
      </c>
      <c r="C16" s="61"/>
      <c r="D16" s="72"/>
      <c r="E16" s="188"/>
      <c r="F16" s="253"/>
    </row>
    <row r="17" spans="1:8">
      <c r="A17" s="63"/>
      <c r="B17" s="73" t="s">
        <v>82</v>
      </c>
      <c r="C17" s="65" t="s">
        <v>65</v>
      </c>
      <c r="D17" s="229">
        <v>229.65</v>
      </c>
      <c r="E17" s="219"/>
      <c r="F17" s="251"/>
      <c r="H17" s="210"/>
    </row>
    <row r="18" spans="1:8">
      <c r="A18" s="67"/>
      <c r="B18" s="74" t="s">
        <v>124</v>
      </c>
      <c r="C18" s="69" t="s">
        <v>65</v>
      </c>
      <c r="D18" s="118">
        <v>57.88</v>
      </c>
      <c r="E18" s="354"/>
      <c r="F18" s="254"/>
    </row>
    <row r="19" spans="1:8">
      <c r="A19" s="93"/>
      <c r="B19" s="8"/>
      <c r="D19" s="7"/>
      <c r="E19" s="341"/>
      <c r="F19" s="255"/>
    </row>
    <row r="20" spans="1:8" ht="83.25" customHeight="1">
      <c r="A20" s="59" t="s">
        <v>57</v>
      </c>
      <c r="B20" s="70" t="s">
        <v>83</v>
      </c>
      <c r="C20" s="61"/>
      <c r="D20" s="72"/>
      <c r="E20" s="342"/>
      <c r="F20" s="253"/>
    </row>
    <row r="21" spans="1:8">
      <c r="A21" s="63"/>
      <c r="B21" s="73" t="s">
        <v>152</v>
      </c>
      <c r="C21" s="65" t="s">
        <v>65</v>
      </c>
      <c r="D21" s="117">
        <v>57.89</v>
      </c>
      <c r="E21" s="383"/>
      <c r="F21" s="244"/>
    </row>
    <row r="22" spans="1:8">
      <c r="A22" s="67"/>
      <c r="B22" s="68" t="s">
        <v>153</v>
      </c>
      <c r="C22" s="69" t="s">
        <v>65</v>
      </c>
      <c r="D22" s="118">
        <v>36.450000000000003</v>
      </c>
      <c r="E22" s="354"/>
      <c r="F22" s="254"/>
    </row>
    <row r="23" spans="1:8">
      <c r="A23" s="107"/>
      <c r="B23" s="121"/>
      <c r="C23" s="83"/>
      <c r="D23" s="109"/>
      <c r="E23" s="187"/>
      <c r="F23" s="343"/>
    </row>
    <row r="24" spans="1:8" ht="14">
      <c r="A24" s="27" t="s">
        <v>4</v>
      </c>
      <c r="B24" s="122" t="s">
        <v>1</v>
      </c>
      <c r="C24" s="91"/>
      <c r="D24" s="256"/>
      <c r="E24" s="291"/>
      <c r="F24" s="257">
        <f>SUM(F7:F22)</f>
        <v>0</v>
      </c>
    </row>
  </sheetData>
  <mergeCells count="1">
    <mergeCell ref="A4:F4"/>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rowBreaks count="1" manualBreakCount="1">
    <brk id="10" max="5" man="1"/>
  </rowBreaks>
</worksheet>
</file>

<file path=xl/worksheets/sheet6.xml><?xml version="1.0" encoding="utf-8"?>
<worksheet xmlns="http://schemas.openxmlformats.org/spreadsheetml/2006/main" xmlns:r="http://schemas.openxmlformats.org/officeDocument/2006/relationships">
  <dimension ref="A1:W17"/>
  <sheetViews>
    <sheetView view="pageBreakPreview" topLeftCell="A11" zoomScale="85" zoomScaleNormal="100" zoomScaleSheetLayoutView="85" workbookViewId="0">
      <selection activeCell="F15" sqref="F15"/>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36</v>
      </c>
      <c r="B1" s="33"/>
      <c r="C1" s="26"/>
      <c r="D1" s="26"/>
      <c r="E1" s="282"/>
      <c r="F1" s="283"/>
      <c r="G1" s="1"/>
      <c r="H1" s="1"/>
      <c r="I1" s="1"/>
      <c r="J1" s="1"/>
    </row>
    <row r="2" spans="1:23" s="2" customFormat="1">
      <c r="A2" s="4"/>
      <c r="B2" s="4"/>
      <c r="C2" s="4"/>
      <c r="D2" s="4"/>
      <c r="E2" s="284"/>
      <c r="F2" s="284"/>
      <c r="G2" s="1"/>
      <c r="H2" s="1"/>
      <c r="I2" s="1"/>
      <c r="J2" s="1"/>
    </row>
    <row r="3" spans="1:23" s="2" customFormat="1" ht="14">
      <c r="A3" s="27" t="s">
        <v>84</v>
      </c>
      <c r="B3" s="28" t="s">
        <v>159</v>
      </c>
      <c r="C3" s="25"/>
      <c r="D3" s="25"/>
      <c r="E3" s="285"/>
      <c r="F3" s="286"/>
      <c r="G3" s="1"/>
      <c r="H3" s="1" t="s">
        <v>45</v>
      </c>
      <c r="I3" s="1"/>
      <c r="J3" s="1"/>
    </row>
    <row r="4" spans="1:23" s="2" customFormat="1" ht="132" customHeight="1">
      <c r="A4" s="424" t="s">
        <v>160</v>
      </c>
      <c r="B4" s="425"/>
      <c r="C4" s="425"/>
      <c r="D4" s="425"/>
      <c r="E4" s="425"/>
      <c r="F4" s="426"/>
      <c r="G4" s="1"/>
      <c r="H4" s="1"/>
      <c r="I4" s="1"/>
      <c r="J4" s="1"/>
    </row>
    <row r="5" spans="1:23" s="2" customFormat="1" ht="14">
      <c r="A5" s="427"/>
      <c r="B5" s="428"/>
      <c r="C5" s="428"/>
      <c r="D5" s="428"/>
      <c r="E5" s="428"/>
      <c r="F5" s="429"/>
      <c r="G5" s="1"/>
      <c r="H5" s="1"/>
      <c r="I5" s="1"/>
      <c r="J5" s="1"/>
    </row>
    <row r="6" spans="1:23" s="1" customFormat="1" ht="56.25" customHeight="1">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73"/>
      <c r="K7" s="2"/>
      <c r="L7" s="2"/>
      <c r="M7" s="2"/>
      <c r="N7" s="2"/>
      <c r="O7" s="2"/>
      <c r="P7" s="2"/>
      <c r="Q7" s="2"/>
      <c r="R7" s="2"/>
      <c r="S7" s="2"/>
      <c r="T7" s="2"/>
      <c r="U7" s="2"/>
      <c r="V7" s="2"/>
      <c r="W7" s="2"/>
    </row>
    <row r="8" spans="1:23" ht="150">
      <c r="A8" s="59" t="s">
        <v>53</v>
      </c>
      <c r="B8" s="70" t="s">
        <v>198</v>
      </c>
      <c r="C8" s="52" t="s">
        <v>128</v>
      </c>
      <c r="D8" s="258">
        <v>122.4</v>
      </c>
      <c r="E8" s="382"/>
      <c r="F8" s="254"/>
    </row>
    <row r="9" spans="1:23" s="1" customFormat="1">
      <c r="A9" s="34"/>
      <c r="B9" s="35"/>
      <c r="C9" s="92"/>
      <c r="D9" s="269"/>
      <c r="E9" s="388"/>
      <c r="F9" s="274"/>
      <c r="K9" s="2"/>
      <c r="L9" s="2"/>
      <c r="M9" s="2"/>
      <c r="N9" s="2"/>
      <c r="O9" s="2"/>
      <c r="P9" s="2"/>
      <c r="Q9" s="2"/>
      <c r="R9" s="2"/>
      <c r="S9" s="2"/>
      <c r="T9" s="2"/>
      <c r="U9" s="2"/>
      <c r="V9" s="2"/>
      <c r="W9" s="2"/>
    </row>
    <row r="10" spans="1:23" ht="75">
      <c r="A10" s="430" t="s">
        <v>54</v>
      </c>
      <c r="B10" s="265" t="s">
        <v>161</v>
      </c>
      <c r="C10" s="61"/>
      <c r="D10" s="72"/>
      <c r="E10" s="382"/>
      <c r="F10" s="253"/>
    </row>
    <row r="11" spans="1:23" ht="14.5">
      <c r="A11" s="431"/>
      <c r="B11" s="114" t="s">
        <v>163</v>
      </c>
      <c r="C11" s="69" t="s">
        <v>128</v>
      </c>
      <c r="D11" s="266">
        <v>122.4</v>
      </c>
      <c r="E11" s="354"/>
      <c r="F11" s="254"/>
    </row>
    <row r="12" spans="1:23">
      <c r="A12" s="34"/>
      <c r="B12" s="35"/>
      <c r="C12" s="92"/>
      <c r="D12" s="269"/>
      <c r="E12" s="388"/>
      <c r="F12" s="274"/>
    </row>
    <row r="13" spans="1:23" ht="50">
      <c r="A13" s="378" t="s">
        <v>55</v>
      </c>
      <c r="B13" s="281" t="s">
        <v>200</v>
      </c>
      <c r="C13" s="52" t="s">
        <v>191</v>
      </c>
      <c r="D13" s="258">
        <v>122.4</v>
      </c>
      <c r="E13" s="322"/>
      <c r="F13" s="243"/>
    </row>
    <row r="14" spans="1:23">
      <c r="A14" s="377"/>
      <c r="B14" s="5"/>
      <c r="C14" s="208"/>
      <c r="D14" s="389"/>
      <c r="E14" s="387"/>
      <c r="F14" s="390"/>
    </row>
    <row r="15" spans="1:23" ht="72.75" customHeight="1">
      <c r="A15" s="59" t="s">
        <v>56</v>
      </c>
      <c r="B15" s="391" t="s">
        <v>192</v>
      </c>
      <c r="C15" s="52" t="s">
        <v>191</v>
      </c>
      <c r="D15" s="258">
        <v>96.89</v>
      </c>
      <c r="E15" s="322"/>
      <c r="F15" s="243"/>
    </row>
    <row r="16" spans="1:23">
      <c r="A16" s="267"/>
      <c r="B16" s="189"/>
      <c r="C16" s="268"/>
      <c r="D16" s="190"/>
      <c r="E16" s="116"/>
      <c r="F16" s="191"/>
    </row>
    <row r="17" spans="1:6" ht="14">
      <c r="A17" s="27" t="s">
        <v>0</v>
      </c>
      <c r="B17" s="122" t="s">
        <v>162</v>
      </c>
      <c r="C17" s="28"/>
      <c r="D17" s="256"/>
      <c r="E17" s="291"/>
      <c r="F17" s="257">
        <f>SUM(F8:F16)</f>
        <v>0</v>
      </c>
    </row>
  </sheetData>
  <mergeCells count="3">
    <mergeCell ref="A4:F4"/>
    <mergeCell ref="A5:F5"/>
    <mergeCell ref="A10:A11"/>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7.xml><?xml version="1.0" encoding="utf-8"?>
<worksheet xmlns="http://schemas.openxmlformats.org/spreadsheetml/2006/main" xmlns:r="http://schemas.openxmlformats.org/officeDocument/2006/relationships">
  <dimension ref="A1:W14"/>
  <sheetViews>
    <sheetView topLeftCell="A7" zoomScaleNormal="100" zoomScaleSheetLayoutView="85" workbookViewId="0">
      <selection activeCell="F9" sqref="F9"/>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194" customWidth="1"/>
    <col min="7" max="7" width="8.1796875" style="1" customWidth="1"/>
    <col min="8" max="10" width="9.1796875" style="1"/>
    <col min="11" max="23" width="9.1796875" style="2"/>
    <col min="24" max="16384" width="9.1796875" style="3"/>
  </cols>
  <sheetData>
    <row r="1" spans="1:23" s="2" customFormat="1" ht="15">
      <c r="A1" s="32" t="s">
        <v>36</v>
      </c>
      <c r="B1" s="33"/>
      <c r="C1" s="26"/>
      <c r="D1" s="26"/>
      <c r="E1" s="282"/>
      <c r="F1" s="283"/>
      <c r="G1" s="1"/>
      <c r="H1" s="1"/>
      <c r="I1" s="1"/>
      <c r="J1" s="1"/>
    </row>
    <row r="2" spans="1:23" s="2" customFormat="1">
      <c r="A2" s="4"/>
      <c r="B2" s="4"/>
      <c r="C2" s="4"/>
      <c r="D2" s="4"/>
      <c r="E2" s="284"/>
      <c r="F2" s="284"/>
      <c r="G2" s="1"/>
      <c r="H2" s="1"/>
      <c r="I2" s="1"/>
      <c r="J2" s="1"/>
    </row>
    <row r="3" spans="1:23" s="2" customFormat="1" ht="14">
      <c r="A3" s="27" t="s">
        <v>86</v>
      </c>
      <c r="B3" s="28" t="s">
        <v>108</v>
      </c>
      <c r="C3" s="25"/>
      <c r="D3" s="25"/>
      <c r="E3" s="285"/>
      <c r="F3" s="286"/>
      <c r="G3" s="1"/>
      <c r="H3" s="1" t="s">
        <v>45</v>
      </c>
      <c r="I3" s="1"/>
      <c r="J3" s="1"/>
    </row>
    <row r="4" spans="1:23" s="2" customFormat="1" ht="57.75" customHeight="1">
      <c r="A4" s="434" t="s">
        <v>85</v>
      </c>
      <c r="B4" s="435"/>
      <c r="C4" s="435"/>
      <c r="D4" s="435"/>
      <c r="E4" s="435"/>
      <c r="F4" s="436"/>
      <c r="G4" s="1"/>
      <c r="H4" s="1"/>
      <c r="I4" s="1"/>
      <c r="J4" s="1"/>
    </row>
    <row r="5" spans="1:23" s="2" customFormat="1" ht="14">
      <c r="A5" s="427"/>
      <c r="B5" s="432"/>
      <c r="C5" s="432"/>
      <c r="D5" s="432"/>
      <c r="E5" s="432"/>
      <c r="F5" s="433"/>
      <c r="G5" s="1"/>
      <c r="H5" s="1"/>
      <c r="I5" s="1"/>
      <c r="J5" s="1"/>
    </row>
    <row r="6" spans="1:23" s="1" customFormat="1" ht="56.25" customHeight="1">
      <c r="A6" s="54" t="s">
        <v>37</v>
      </c>
      <c r="B6" s="55" t="s">
        <v>38</v>
      </c>
      <c r="C6" s="56" t="s">
        <v>39</v>
      </c>
      <c r="D6" s="55" t="s">
        <v>40</v>
      </c>
      <c r="E6" s="287" t="s">
        <v>41</v>
      </c>
      <c r="F6" s="288" t="s">
        <v>42</v>
      </c>
      <c r="K6" s="2"/>
      <c r="L6" s="2"/>
      <c r="M6" s="2"/>
      <c r="N6" s="2"/>
      <c r="O6" s="2"/>
      <c r="P6" s="2"/>
      <c r="Q6" s="2"/>
      <c r="R6" s="2"/>
      <c r="S6" s="2"/>
      <c r="T6" s="2"/>
      <c r="U6" s="2"/>
      <c r="V6" s="2"/>
      <c r="W6" s="2"/>
    </row>
    <row r="7" spans="1:23" s="1" customFormat="1" ht="180" customHeight="1">
      <c r="A7" s="51" t="s">
        <v>53</v>
      </c>
      <c r="B7" s="123" t="s">
        <v>154</v>
      </c>
      <c r="C7" s="52" t="s">
        <v>65</v>
      </c>
      <c r="D7" s="57">
        <v>57.89</v>
      </c>
      <c r="E7" s="333"/>
      <c r="F7" s="312"/>
      <c r="G7" s="6"/>
      <c r="K7" s="2"/>
      <c r="L7" s="2"/>
      <c r="M7" s="2"/>
      <c r="N7" s="2"/>
      <c r="O7" s="2"/>
      <c r="P7" s="2"/>
      <c r="Q7" s="2"/>
      <c r="R7" s="2"/>
      <c r="S7" s="2"/>
      <c r="T7" s="2"/>
      <c r="U7" s="2"/>
      <c r="V7" s="2"/>
      <c r="W7" s="2"/>
    </row>
    <row r="8" spans="1:23" s="1" customFormat="1">
      <c r="A8" s="37"/>
      <c r="B8" s="119"/>
      <c r="C8" s="6"/>
      <c r="D8" s="7"/>
      <c r="E8" s="334"/>
      <c r="F8" s="335"/>
      <c r="G8" s="6"/>
      <c r="K8" s="2"/>
      <c r="L8" s="2"/>
      <c r="M8" s="2"/>
      <c r="N8" s="2"/>
      <c r="O8" s="2"/>
      <c r="P8" s="2"/>
      <c r="Q8" s="2"/>
      <c r="R8" s="2"/>
      <c r="S8" s="2"/>
      <c r="T8" s="2"/>
      <c r="U8" s="2"/>
      <c r="V8" s="2"/>
      <c r="W8" s="2"/>
    </row>
    <row r="9" spans="1:23" s="1" customFormat="1" ht="94.5" customHeight="1">
      <c r="A9" s="260" t="s">
        <v>54</v>
      </c>
      <c r="B9" s="261" t="s">
        <v>155</v>
      </c>
      <c r="C9" s="262" t="s">
        <v>128</v>
      </c>
      <c r="D9" s="57">
        <v>96.89</v>
      </c>
      <c r="E9" s="333"/>
      <c r="F9" s="312"/>
      <c r="G9" s="6"/>
      <c r="K9" s="2"/>
      <c r="L9" s="2"/>
      <c r="M9" s="2"/>
      <c r="N9" s="2"/>
      <c r="O9" s="2"/>
      <c r="P9" s="2"/>
      <c r="Q9" s="2"/>
      <c r="R9" s="2"/>
      <c r="S9" s="2"/>
      <c r="T9" s="2"/>
      <c r="U9" s="2"/>
      <c r="V9" s="2"/>
      <c r="W9" s="2"/>
    </row>
    <row r="10" spans="1:23" s="2" customFormat="1" ht="13.5" customHeight="1">
      <c r="A10" s="88"/>
      <c r="B10" s="108"/>
      <c r="C10" s="83"/>
      <c r="D10" s="214"/>
      <c r="E10" s="336"/>
      <c r="F10" s="314"/>
      <c r="G10" s="1"/>
      <c r="H10" s="13"/>
      <c r="I10" s="14"/>
      <c r="J10" s="16"/>
    </row>
    <row r="11" spans="1:23" s="2" customFormat="1" ht="14">
      <c r="A11" s="48" t="s">
        <v>31</v>
      </c>
      <c r="B11" s="49" t="s">
        <v>109</v>
      </c>
      <c r="C11" s="91"/>
      <c r="D11" s="124"/>
      <c r="E11" s="337"/>
      <c r="F11" s="338">
        <f>SUM(F7:F9)</f>
        <v>0</v>
      </c>
      <c r="G11" s="1"/>
      <c r="H11" s="13"/>
      <c r="I11" s="14"/>
      <c r="J11" s="15"/>
    </row>
    <row r="12" spans="1:23" s="2" customFormat="1">
      <c r="A12" s="125"/>
      <c r="B12" s="8"/>
      <c r="C12" s="6"/>
      <c r="D12" s="7"/>
      <c r="E12" s="276"/>
      <c r="F12" s="296"/>
      <c r="G12" s="1"/>
      <c r="H12" s="13"/>
      <c r="I12" s="14"/>
      <c r="J12" s="15"/>
    </row>
    <row r="13" spans="1:23">
      <c r="A13" s="11"/>
      <c r="B13" s="8"/>
      <c r="D13" s="19"/>
      <c r="E13" s="13"/>
      <c r="F13" s="13"/>
    </row>
    <row r="14" spans="1:23">
      <c r="B14" s="233"/>
      <c r="C14" s="233"/>
    </row>
  </sheetData>
  <mergeCells count="2">
    <mergeCell ref="A5:F5"/>
    <mergeCell ref="A4:F4"/>
  </mergeCells>
  <conditionalFormatting sqref="J10:J12">
    <cfRule type="cellIs" dxfId="1" priority="7" stopIfTrue="1" operator="greaterThan">
      <formula>0</formula>
    </cfRule>
  </conditionalFormatting>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8.xml><?xml version="1.0" encoding="utf-8"?>
<worksheet xmlns="http://schemas.openxmlformats.org/spreadsheetml/2006/main" xmlns:r="http://schemas.openxmlformats.org/officeDocument/2006/relationships">
  <dimension ref="A1:W58"/>
  <sheetViews>
    <sheetView topLeftCell="A13" zoomScaleNormal="100" zoomScaleSheetLayoutView="100" workbookViewId="0">
      <selection activeCell="F16" sqref="F16"/>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36</v>
      </c>
      <c r="B1" s="33"/>
      <c r="C1" s="26"/>
      <c r="D1" s="26"/>
      <c r="E1" s="282"/>
      <c r="F1" s="301"/>
      <c r="G1" s="1"/>
      <c r="H1" s="1"/>
      <c r="I1" s="1"/>
      <c r="J1" s="1"/>
    </row>
    <row r="2" spans="1:23" s="2" customFormat="1">
      <c r="A2" s="4"/>
      <c r="B2" s="4"/>
      <c r="C2" s="4"/>
      <c r="D2" s="4"/>
      <c r="E2" s="284"/>
      <c r="F2" s="302"/>
      <c r="G2" s="1"/>
      <c r="H2" s="1"/>
      <c r="I2" s="1"/>
      <c r="J2" s="1"/>
    </row>
    <row r="3" spans="1:23" s="2" customFormat="1" ht="14">
      <c r="A3" s="27" t="s">
        <v>92</v>
      </c>
      <c r="B3" s="28" t="s">
        <v>35</v>
      </c>
      <c r="C3" s="25"/>
      <c r="D3" s="25"/>
      <c r="E3" s="285"/>
      <c r="F3" s="303"/>
      <c r="G3" s="1"/>
      <c r="H3" s="1" t="s">
        <v>45</v>
      </c>
      <c r="I3" s="1"/>
      <c r="J3" s="1"/>
    </row>
    <row r="4" spans="1:23" s="2" customFormat="1" ht="186" customHeight="1">
      <c r="A4" s="424" t="s">
        <v>87</v>
      </c>
      <c r="B4" s="425"/>
      <c r="C4" s="425"/>
      <c r="D4" s="425"/>
      <c r="E4" s="425"/>
      <c r="F4" s="426"/>
      <c r="G4" s="1"/>
      <c r="H4" s="1"/>
      <c r="I4" s="1"/>
      <c r="J4" s="1"/>
    </row>
    <row r="5" spans="1:23" s="2" customFormat="1" ht="14">
      <c r="A5" s="427"/>
      <c r="B5" s="432"/>
      <c r="C5" s="432"/>
      <c r="D5" s="432"/>
      <c r="E5" s="432"/>
      <c r="F5" s="433"/>
      <c r="G5" s="1"/>
      <c r="H5" s="1"/>
      <c r="I5" s="1"/>
      <c r="J5" s="1"/>
    </row>
    <row r="6" spans="1:23" s="1" customFormat="1" ht="56.25" customHeight="1">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94"/>
      <c r="K7" s="2"/>
      <c r="L7" s="2"/>
      <c r="M7" s="2"/>
      <c r="N7" s="2"/>
      <c r="O7" s="2"/>
      <c r="P7" s="2"/>
      <c r="Q7" s="2"/>
      <c r="R7" s="2"/>
      <c r="S7" s="2"/>
      <c r="T7" s="2"/>
      <c r="U7" s="2"/>
      <c r="V7" s="2"/>
      <c r="W7" s="2"/>
    </row>
    <row r="8" spans="1:23" s="2" customFormat="1" ht="164.25" customHeight="1">
      <c r="A8" s="51" t="s">
        <v>53</v>
      </c>
      <c r="B8" s="58" t="s">
        <v>156</v>
      </c>
      <c r="C8" s="52" t="s">
        <v>61</v>
      </c>
      <c r="D8" s="263">
        <v>116.13</v>
      </c>
      <c r="E8" s="304"/>
      <c r="F8" s="310"/>
      <c r="G8" s="1"/>
      <c r="H8" s="13"/>
      <c r="I8" s="14"/>
      <c r="J8" s="15"/>
    </row>
    <row r="9" spans="1:23">
      <c r="A9" s="82"/>
      <c r="B9" s="121"/>
      <c r="C9" s="83"/>
      <c r="D9" s="203"/>
      <c r="E9" s="329"/>
      <c r="F9" s="330"/>
    </row>
    <row r="10" spans="1:23" ht="149.25" customHeight="1">
      <c r="A10" s="51" t="s">
        <v>54</v>
      </c>
      <c r="B10" s="58" t="s">
        <v>157</v>
      </c>
      <c r="C10" s="52" t="s">
        <v>65</v>
      </c>
      <c r="D10" s="263">
        <v>35.36</v>
      </c>
      <c r="E10" s="304"/>
      <c r="F10" s="310"/>
    </row>
    <row r="11" spans="1:23">
      <c r="A11" s="82"/>
      <c r="B11" s="121"/>
      <c r="C11" s="83"/>
      <c r="D11" s="203"/>
      <c r="E11" s="329"/>
      <c r="F11" s="330"/>
    </row>
    <row r="12" spans="1:23" ht="96.75" customHeight="1">
      <c r="A12" s="51" t="s">
        <v>55</v>
      </c>
      <c r="B12" s="128" t="s">
        <v>158</v>
      </c>
      <c r="C12" s="52" t="s">
        <v>65</v>
      </c>
      <c r="D12" s="263">
        <v>36.450000000000003</v>
      </c>
      <c r="E12" s="304"/>
      <c r="F12" s="310"/>
    </row>
    <row r="13" spans="1:23">
      <c r="A13" s="82"/>
      <c r="B13" s="31"/>
      <c r="C13" s="31"/>
      <c r="D13" s="204"/>
      <c r="E13" s="329"/>
      <c r="F13" s="330"/>
    </row>
    <row r="14" spans="1:23" ht="124.5" customHeight="1">
      <c r="A14" s="51" t="s">
        <v>56</v>
      </c>
      <c r="B14" s="58" t="s">
        <v>164</v>
      </c>
      <c r="C14" s="52" t="s">
        <v>65</v>
      </c>
      <c r="D14" s="263">
        <v>12.63</v>
      </c>
      <c r="E14" s="304"/>
      <c r="F14" s="310"/>
    </row>
    <row r="15" spans="1:23">
      <c r="A15" s="82"/>
      <c r="B15" s="31"/>
      <c r="C15" s="31"/>
      <c r="D15" s="204"/>
      <c r="E15" s="329"/>
      <c r="F15" s="330"/>
    </row>
    <row r="16" spans="1:23" ht="123.75" customHeight="1">
      <c r="A16" s="51" t="s">
        <v>57</v>
      </c>
      <c r="B16" s="264" t="s">
        <v>165</v>
      </c>
      <c r="C16" s="52" t="s">
        <v>65</v>
      </c>
      <c r="D16" s="263">
        <v>122.4</v>
      </c>
      <c r="E16" s="304"/>
      <c r="F16" s="310"/>
    </row>
    <row r="17" spans="1:6">
      <c r="A17" s="82"/>
      <c r="B17" s="86"/>
      <c r="C17" s="87"/>
      <c r="D17" s="205"/>
      <c r="E17" s="331"/>
      <c r="F17" s="332"/>
    </row>
    <row r="18" spans="1:6" ht="14">
      <c r="A18" s="48" t="s">
        <v>30</v>
      </c>
      <c r="B18" s="49" t="s">
        <v>24</v>
      </c>
      <c r="C18" s="91"/>
      <c r="D18" s="126"/>
      <c r="E18" s="295"/>
      <c r="F18" s="277">
        <f>SUM(F8:F16)</f>
        <v>0</v>
      </c>
    </row>
    <row r="19" spans="1:6">
      <c r="A19" s="11"/>
      <c r="B19" s="8"/>
      <c r="C19" s="6"/>
      <c r="D19" s="7"/>
      <c r="E19" s="276"/>
      <c r="F19" s="317"/>
    </row>
    <row r="20" spans="1:6">
      <c r="B20" s="192"/>
      <c r="D20" s="19"/>
      <c r="E20" s="13"/>
      <c r="F20" s="318"/>
    </row>
    <row r="58" spans="6:6">
      <c r="F58" s="306">
        <f>E58*D58</f>
        <v>0</v>
      </c>
    </row>
  </sheetData>
  <mergeCells count="2">
    <mergeCell ref="A4:F4"/>
    <mergeCell ref="A5:F5"/>
  </mergeCells>
  <conditionalFormatting sqref="J8">
    <cfRule type="cellIs" dxfId="0" priority="1" stopIfTrue="1" operator="greaterThan">
      <formula>0</formula>
    </cfRule>
  </conditionalFormatting>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worksheet>
</file>

<file path=xl/worksheets/sheet9.xml><?xml version="1.0" encoding="utf-8"?>
<worksheet xmlns="http://schemas.openxmlformats.org/spreadsheetml/2006/main" xmlns:r="http://schemas.openxmlformats.org/officeDocument/2006/relationships">
  <dimension ref="A1:W17"/>
  <sheetViews>
    <sheetView topLeftCell="A13" zoomScaleNormal="100" zoomScaleSheetLayoutView="85" workbookViewId="0">
      <selection activeCell="F13" sqref="F13"/>
    </sheetView>
  </sheetViews>
  <sheetFormatPr defaultColWidth="9.1796875" defaultRowHeight="12.5"/>
  <cols>
    <col min="1" max="1" width="4.81640625" style="1" customWidth="1"/>
    <col min="2" max="2" width="43.54296875" style="1" customWidth="1"/>
    <col min="3" max="3" width="6.54296875" style="1" customWidth="1"/>
    <col min="4" max="4" width="9.1796875" style="1"/>
    <col min="5" max="5" width="10.7265625" style="194" customWidth="1"/>
    <col min="6" max="6" width="13.1796875" style="306" customWidth="1"/>
    <col min="7" max="7" width="8.1796875" style="1" customWidth="1"/>
    <col min="8" max="10" width="9.1796875" style="1"/>
    <col min="11" max="23" width="9.1796875" style="2"/>
    <col min="24" max="16384" width="9.1796875" style="3"/>
  </cols>
  <sheetData>
    <row r="1" spans="1:23" s="2" customFormat="1" ht="15">
      <c r="A1" s="32" t="s">
        <v>36</v>
      </c>
      <c r="B1" s="33"/>
      <c r="C1" s="26"/>
      <c r="D1" s="26"/>
      <c r="E1" s="282"/>
      <c r="F1" s="301"/>
      <c r="G1" s="1"/>
      <c r="H1" s="1"/>
      <c r="I1" s="1"/>
      <c r="J1" s="1"/>
    </row>
    <row r="2" spans="1:23" s="2" customFormat="1">
      <c r="A2" s="4"/>
      <c r="B2" s="4"/>
      <c r="C2" s="4"/>
      <c r="D2" s="4"/>
      <c r="E2" s="284"/>
      <c r="F2" s="302"/>
      <c r="G2" s="1"/>
      <c r="H2" s="1"/>
      <c r="I2" s="1"/>
      <c r="J2" s="1"/>
    </row>
    <row r="3" spans="1:23" s="2" customFormat="1" ht="14">
      <c r="A3" s="27" t="s">
        <v>168</v>
      </c>
      <c r="B3" s="28" t="s">
        <v>88</v>
      </c>
      <c r="C3" s="25"/>
      <c r="D3" s="25"/>
      <c r="E3" s="285"/>
      <c r="F3" s="303"/>
      <c r="G3" s="1"/>
      <c r="H3" s="1" t="s">
        <v>45</v>
      </c>
      <c r="I3" s="1"/>
      <c r="J3" s="1"/>
    </row>
    <row r="4" spans="1:23" s="2" customFormat="1" ht="284.25" customHeight="1">
      <c r="A4" s="424" t="s">
        <v>122</v>
      </c>
      <c r="B4" s="425"/>
      <c r="C4" s="425"/>
      <c r="D4" s="425"/>
      <c r="E4" s="425"/>
      <c r="F4" s="426"/>
      <c r="G4" s="1"/>
      <c r="H4" s="1"/>
      <c r="I4" s="1"/>
      <c r="J4" s="1"/>
    </row>
    <row r="5" spans="1:23" s="2" customFormat="1" ht="14">
      <c r="A5" s="427"/>
      <c r="B5" s="432"/>
      <c r="C5" s="432"/>
      <c r="D5" s="432"/>
      <c r="E5" s="432"/>
      <c r="F5" s="433"/>
      <c r="G5" s="1"/>
      <c r="H5" s="1"/>
      <c r="I5" s="1"/>
      <c r="J5" s="1"/>
    </row>
    <row r="6" spans="1:23" s="1" customFormat="1" ht="56.25" customHeight="1">
      <c r="A6" s="54" t="s">
        <v>37</v>
      </c>
      <c r="B6" s="55" t="s">
        <v>38</v>
      </c>
      <c r="C6" s="56" t="s">
        <v>39</v>
      </c>
      <c r="D6" s="55" t="s">
        <v>40</v>
      </c>
      <c r="E6" s="287" t="s">
        <v>41</v>
      </c>
      <c r="F6" s="288" t="s">
        <v>42</v>
      </c>
      <c r="K6" s="2"/>
      <c r="L6" s="2"/>
      <c r="M6" s="2"/>
      <c r="N6" s="2"/>
      <c r="O6" s="2"/>
      <c r="P6" s="2"/>
      <c r="Q6" s="2"/>
      <c r="R6" s="2"/>
      <c r="S6" s="2"/>
      <c r="T6" s="2"/>
      <c r="U6" s="2"/>
      <c r="V6" s="2"/>
      <c r="W6" s="2"/>
    </row>
    <row r="7" spans="1:23" s="1" customFormat="1">
      <c r="A7" s="198"/>
      <c r="B7" s="86"/>
      <c r="C7" s="199"/>
      <c r="D7" s="86"/>
      <c r="E7" s="289"/>
      <c r="F7" s="294"/>
      <c r="K7" s="2"/>
      <c r="L7" s="2"/>
      <c r="M7" s="2"/>
      <c r="N7" s="2"/>
      <c r="O7" s="2"/>
      <c r="P7" s="2"/>
      <c r="Q7" s="2"/>
      <c r="R7" s="2"/>
      <c r="S7" s="2"/>
      <c r="T7" s="2"/>
      <c r="U7" s="2"/>
      <c r="V7" s="2"/>
      <c r="W7" s="2"/>
    </row>
    <row r="8" spans="1:23" ht="393" customHeight="1">
      <c r="A8" s="59" t="s">
        <v>53</v>
      </c>
      <c r="B8" s="234" t="s">
        <v>166</v>
      </c>
      <c r="C8" s="61"/>
      <c r="D8" s="142"/>
      <c r="E8" s="307"/>
      <c r="F8" s="308">
        <f>D8*E8</f>
        <v>0</v>
      </c>
    </row>
    <row r="9" spans="1:23" ht="75">
      <c r="A9" s="67"/>
      <c r="B9" s="115" t="s">
        <v>167</v>
      </c>
      <c r="C9" s="69" t="s">
        <v>65</v>
      </c>
      <c r="D9" s="270">
        <v>30.72</v>
      </c>
      <c r="E9" s="309"/>
      <c r="F9" s="325"/>
    </row>
    <row r="10" spans="1:23">
      <c r="A10" s="271"/>
      <c r="B10" s="236"/>
      <c r="C10" s="40"/>
      <c r="D10" s="272"/>
      <c r="E10" s="326"/>
      <c r="F10" s="327"/>
    </row>
    <row r="11" spans="1:23" ht="261" customHeight="1">
      <c r="A11" s="51" t="s">
        <v>54</v>
      </c>
      <c r="B11" s="123" t="s">
        <v>169</v>
      </c>
      <c r="C11" s="52" t="s">
        <v>65</v>
      </c>
      <c r="D11" s="263">
        <v>87.55</v>
      </c>
      <c r="E11" s="304"/>
      <c r="F11" s="310">
        <f>D11*E11</f>
        <v>0</v>
      </c>
    </row>
    <row r="12" spans="1:23" s="1" customFormat="1" ht="13.5" customHeight="1">
      <c r="A12" s="82"/>
      <c r="B12" s="108"/>
      <c r="C12" s="83"/>
      <c r="D12" s="109"/>
      <c r="E12" s="299"/>
      <c r="F12" s="324"/>
      <c r="K12" s="2"/>
      <c r="L12" s="2"/>
      <c r="M12" s="2"/>
      <c r="N12" s="2"/>
      <c r="O12" s="2"/>
      <c r="P12" s="2"/>
      <c r="Q12" s="2"/>
      <c r="R12" s="2"/>
      <c r="S12" s="2"/>
      <c r="T12" s="2"/>
      <c r="U12" s="2"/>
      <c r="V12" s="2"/>
      <c r="W12" s="2"/>
    </row>
    <row r="13" spans="1:23" ht="156" customHeight="1">
      <c r="A13" s="51" t="s">
        <v>55</v>
      </c>
      <c r="B13" s="123" t="s">
        <v>170</v>
      </c>
      <c r="C13" s="52" t="s">
        <v>65</v>
      </c>
      <c r="D13" s="263">
        <v>60.34</v>
      </c>
      <c r="E13" s="304"/>
      <c r="F13" s="310"/>
      <c r="K13" s="232"/>
    </row>
    <row r="14" spans="1:23">
      <c r="A14" s="231"/>
      <c r="B14" s="26"/>
      <c r="C14" s="83"/>
      <c r="D14" s="109"/>
      <c r="E14" s="328"/>
      <c r="F14" s="300"/>
    </row>
    <row r="15" spans="1:23" ht="14">
      <c r="A15" s="48" t="s">
        <v>23</v>
      </c>
      <c r="B15" s="49" t="s">
        <v>51</v>
      </c>
      <c r="C15" s="91"/>
      <c r="D15" s="126"/>
      <c r="E15" s="295"/>
      <c r="F15" s="277">
        <f>SUM(F8:F13)</f>
        <v>0</v>
      </c>
    </row>
    <row r="16" spans="1:23">
      <c r="A16" s="11"/>
      <c r="B16" s="8"/>
      <c r="C16" s="6"/>
      <c r="D16" s="7"/>
      <c r="E16" s="276"/>
      <c r="F16" s="296"/>
    </row>
    <row r="17" spans="2:6">
      <c r="B17" s="8"/>
      <c r="D17" s="19"/>
      <c r="E17" s="13"/>
      <c r="F17" s="318"/>
    </row>
  </sheetData>
  <mergeCells count="2">
    <mergeCell ref="A4:F4"/>
    <mergeCell ref="A5:F5"/>
  </mergeCells>
  <pageMargins left="0.98425196850393704" right="0.39370078740157483" top="0.78740157480314965" bottom="0.39370078740157483" header="0.19685039370078741" footer="0.39370078740157483"/>
  <pageSetup paperSize="9" orientation="portrait" r:id="rId1"/>
  <headerFooter>
    <oddHeader>&amp;L&amp;"Century Gothic,Regular"Inestitor:
Općina Gračac&amp;C&amp;"Century Gothic,Regular"Troškovnik građevinskih i obrtničkih radova&amp;R&amp;"Century Gothic,Regular"Građevina:
Mrtvačnica</oddHeader>
    <oddFooter>&amp;R &amp;P</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NASL</vt:lpstr>
      <vt:lpstr>I.ZEM</vt:lpstr>
      <vt:lpstr>II.BET_AB</vt:lpstr>
      <vt:lpstr>III.ARM</vt:lpstr>
      <vt:lpstr>IV.ZID</vt:lpstr>
      <vt:lpstr>V.TESARSKI</vt:lpstr>
      <vt:lpstr>VI.TERMO</vt:lpstr>
      <vt:lpstr>VII.HIDR</vt:lpstr>
      <vt:lpstr>VIII.FASAD</vt:lpstr>
      <vt:lpstr>I.LIMARSKI</vt:lpstr>
      <vt:lpstr>II.BRAV</vt:lpstr>
      <vt:lpstr>III.STOL</vt:lpstr>
      <vt:lpstr>IV.ALU</vt:lpstr>
      <vt:lpstr>V.KER</vt:lpstr>
      <vt:lpstr>VI.KAM</vt:lpstr>
      <vt:lpstr>VII.SOBOS</vt:lpstr>
      <vt:lpstr>VIII.RAZNO</vt:lpstr>
      <vt:lpstr>REKAP.</vt:lpstr>
      <vt:lpstr>sveukupno</vt:lpstr>
      <vt:lpstr>I.LIMARSKI!Print_Area</vt:lpstr>
      <vt:lpstr>I.ZEM!Print_Area</vt:lpstr>
      <vt:lpstr>II.BET_AB!Print_Area</vt:lpstr>
      <vt:lpstr>II.BRAV!Print_Area</vt:lpstr>
      <vt:lpstr>III.ARM!Print_Area</vt:lpstr>
      <vt:lpstr>III.STOL!Print_Area</vt:lpstr>
      <vt:lpstr>IV.ALU!Print_Area</vt:lpstr>
      <vt:lpstr>IV.ZID!Print_Area</vt:lpstr>
      <vt:lpstr>NASL!Print_Area</vt:lpstr>
      <vt:lpstr>REKAP.!Print_Area</vt:lpstr>
      <vt:lpstr>sveukupno!Print_Area</vt:lpstr>
      <vt:lpstr>V.KER!Print_Area</vt:lpstr>
      <vt:lpstr>V.TESARSKI!Print_Area</vt:lpstr>
      <vt:lpstr>VI.KAM!Print_Area</vt:lpstr>
      <vt:lpstr>VI.TERMO!Print_Area</vt:lpstr>
      <vt:lpstr>VII.HIDR!Print_Area</vt:lpstr>
      <vt:lpstr>VII.SOBOS!Print_Area</vt:lpstr>
      <vt:lpstr>VIII.FASAD!Print_Area</vt:lpstr>
      <vt:lpstr>VIII.RAZNO!Print_Area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c:creator>
  <cp:lastModifiedBy>Korisnik</cp:lastModifiedBy>
  <cp:lastPrinted>2017-10-23T11:53:06Z</cp:lastPrinted>
  <dcterms:created xsi:type="dcterms:W3CDTF">2010-02-19T17:58:03Z</dcterms:created>
  <dcterms:modified xsi:type="dcterms:W3CDTF">2017-10-23T12:08:19Z</dcterms:modified>
</cp:coreProperties>
</file>